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05" windowWidth="19230" windowHeight="6765" activeTab="0"/>
  </bookViews>
  <sheets>
    <sheet name="GHG排出量とKP達成状況" sheetId="1" r:id="rId1"/>
  </sheets>
  <externalReferences>
    <externalReference r:id="rId4"/>
    <externalReference r:id="rId5"/>
    <externalReference r:id="rId6"/>
    <externalReference r:id="rId7"/>
    <externalReference r:id="rId8"/>
  </externalReferences>
  <definedNames>
    <definedName name="_xlnm.Print_Area" localSheetId="0">'GHG排出量とKP達成状況'!$B$1:$AE$83</definedName>
  </definedNames>
  <calcPr fullCalcOnLoad="1"/>
</workbook>
</file>

<file path=xl/sharedStrings.xml><?xml version="1.0" encoding="utf-8"?>
<sst xmlns="http://schemas.openxmlformats.org/spreadsheetml/2006/main" count="150" uniqueCount="104">
  <si>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</si>
  <si>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</si>
  <si>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</si>
  <si>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</si>
  <si>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</si>
  <si>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</si>
  <si>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</si>
  <si>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</si>
  <si>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</si>
  <si>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</si>
  <si>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</si>
  <si>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</si>
  <si>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</si>
  <si>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</si>
  <si>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</si>
  <si>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</si>
  <si>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</si>
  <si>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</si>
  <si>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</si>
  <si>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</si>
  <si>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</si>
  <si>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</si>
  <si>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</si>
  <si>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</si>
  <si>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ウクライナ</t>
  </si>
  <si>
    <t>0</t>
  </si>
  <si>
    <t>オーストラリア</t>
  </si>
  <si>
    <t>オーストリア</t>
  </si>
  <si>
    <t>ベルギー</t>
  </si>
  <si>
    <t>ブルガリア</t>
  </si>
  <si>
    <t>カナダ</t>
  </si>
  <si>
    <t>クロアチア</t>
  </si>
  <si>
    <t>チェコ</t>
  </si>
  <si>
    <t>エストニア</t>
  </si>
  <si>
    <t>日本</t>
  </si>
  <si>
    <t>京都議定書達成目標値(%)</t>
  </si>
  <si>
    <t>フランス（KP)</t>
  </si>
  <si>
    <t>―</t>
  </si>
  <si>
    <t>―</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</si>
  <si>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</si>
  <si>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</si>
  <si>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</si>
  <si>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</si>
  <si>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</si>
  <si>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</si>
  <si>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</si>
  <si>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</si>
  <si>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</si>
  <si>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</si>
  <si>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</si>
  <si>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</si>
  <si>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</si>
  <si>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</si>
  <si>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</si>
  <si>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</si>
  <si>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</si>
  <si>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</si>
  <si>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</si>
  <si>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</si>
  <si>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</si>
  <si>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</si>
  <si>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</si>
  <si>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</si>
  <si>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</si>
  <si>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</si>
  <si>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</si>
  <si>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</si>
  <si>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</si>
  <si>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t>
  </si>
  <si>
    <t>【参考】カザフスタン</t>
  </si>
  <si>
    <t>【参考】マルタ</t>
  </si>
  <si>
    <t>データ提出日</t>
  </si>
  <si>
    <t>【参考】フランス（UNFCCC)</t>
  </si>
  <si>
    <t>【参考】デンマーク（UNFCCC）</t>
  </si>
  <si>
    <t>－</t>
  </si>
  <si>
    <t>―</t>
  </si>
  <si>
    <t>0</t>
  </si>
  <si>
    <t>イギリス</t>
  </si>
  <si>
    <t>アメリカ</t>
  </si>
  <si>
    <t>　　なお、イギリス、アイルランド、オランダ、ポルトガルにもこの条項が適用されている。</t>
  </si>
  <si>
    <t>欧州連合(15カ国,KP)</t>
  </si>
  <si>
    <t>欧州連合における再配分値</t>
  </si>
  <si>
    <r>
      <rPr>
        <sz val="10"/>
        <rFont val="ＭＳ Ｐ明朝"/>
        <family val="1"/>
      </rPr>
      <t>欧州連合（</t>
    </r>
    <r>
      <rPr>
        <sz val="10"/>
        <rFont val="Times New Roman"/>
        <family val="1"/>
      </rPr>
      <t>EU15</t>
    </r>
    <r>
      <rPr>
        <sz val="10"/>
        <rFont val="ＭＳ Ｐ明朝"/>
        <family val="1"/>
      </rPr>
      <t>）</t>
    </r>
  </si>
  <si>
    <r>
      <t>※</t>
    </r>
    <r>
      <rPr>
        <sz val="10"/>
        <rFont val="Times New Roman"/>
        <family val="1"/>
      </rPr>
      <t>6</t>
    </r>
    <r>
      <rPr>
        <sz val="10"/>
        <rFont val="ＭＳ Ｐ明朝"/>
        <family val="1"/>
      </rPr>
      <t>　欧州連合（</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のほかに、イギリスのインベントリに含まれているマン島などの英国保護領やケイマン諸島などの海外領土は</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</si>
  <si>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t>
    </r>
    <r>
      <rPr>
        <b/>
        <vertAlign val="subscript"/>
        <sz val="14"/>
        <rFont val="Arial"/>
        <family val="2"/>
      </rPr>
      <t>2</t>
    </r>
    <r>
      <rPr>
        <b/>
        <sz val="14"/>
        <rFont val="ＭＳ Ｐゴシック"/>
        <family val="3"/>
      </rPr>
      <t>換算）</t>
    </r>
  </si>
  <si>
    <t>【参考】トルコ</t>
  </si>
  <si>
    <t>【参考】欧州連合(27カ国,UNFCCC)</t>
  </si>
  <si>
    <t>【参考】ベラルーシ</t>
  </si>
  <si>
    <t>―</t>
  </si>
  <si>
    <t>―</t>
  </si>
  <si>
    <r>
      <rPr>
        <sz val="10"/>
        <rFont val="ＭＳ Ｐ明朝"/>
        <family val="1"/>
      </rPr>
      <t>※</t>
    </r>
    <r>
      <rPr>
        <sz val="10"/>
        <rFont val="Times New Roman"/>
        <family val="1"/>
      </rPr>
      <t>9</t>
    </r>
  </si>
  <si>
    <r>
      <rPr>
        <sz val="10"/>
        <rFont val="ＭＳ Ｐゴシック"/>
        <family val="3"/>
      </rPr>
      <t>気候変動枠組条約基準年
※</t>
    </r>
    <r>
      <rPr>
        <sz val="10"/>
        <rFont val="Times New Roman"/>
        <family val="1"/>
      </rPr>
      <t>2</t>
    </r>
  </si>
  <si>
    <r>
      <rPr>
        <sz val="10"/>
        <rFont val="ＭＳ Ｐゴシック"/>
        <family val="3"/>
      </rPr>
      <t>京都議定書
基準年
※</t>
    </r>
    <r>
      <rPr>
        <sz val="10"/>
        <rFont val="Times New Roman"/>
        <family val="1"/>
      </rPr>
      <t>3</t>
    </r>
  </si>
  <si>
    <r>
      <t xml:space="preserve">      </t>
    </r>
    <r>
      <rPr>
        <sz val="10"/>
        <rFont val="ＭＳ Ｐ明朝"/>
        <family val="1"/>
      </rPr>
      <t>京都議定書基準年値は京都議定書の初期審査報告書において決定された値であり、第一約束期間の排出割当量計算に適用された値である。</t>
    </r>
  </si>
  <si>
    <t>【参考】キプロス</t>
  </si>
  <si>
    <t>　　　ベラルーシ、キプロス、カザフスタン、マルタ、トルコは京都議定書（第一約束期間）の目標値を持たない。</t>
  </si>
  <si>
    <r>
      <rPr>
        <sz val="10"/>
        <rFont val="ＭＳ Ｐ明朝"/>
        <family val="1"/>
      </rPr>
      <t>※</t>
    </r>
    <r>
      <rPr>
        <sz val="10"/>
        <rFont val="Times New Roman"/>
        <family val="1"/>
      </rPr>
      <t>9</t>
    </r>
    <r>
      <rPr>
        <sz val="10"/>
        <rFont val="ＭＳ Ｐ明朝"/>
        <family val="1"/>
      </rPr>
      <t>　附属書</t>
    </r>
    <r>
      <rPr>
        <sz val="10"/>
        <rFont val="Times New Roman"/>
        <family val="1"/>
      </rPr>
      <t>I</t>
    </r>
    <r>
      <rPr>
        <sz val="10"/>
        <rFont val="ＭＳ Ｐ明朝"/>
        <family val="1"/>
      </rPr>
      <t>国のうち、アメリカは京都議定書を批准しておらず、カナダは</t>
    </r>
    <r>
      <rPr>
        <sz val="10"/>
        <rFont val="Times New Roman"/>
        <family val="1"/>
      </rPr>
      <t>2012</t>
    </r>
    <r>
      <rPr>
        <sz val="10"/>
        <rFont val="ＭＳ Ｐ明朝"/>
        <family val="1"/>
      </rPr>
      <t>年</t>
    </r>
    <r>
      <rPr>
        <sz val="10"/>
        <rFont val="Times New Roman"/>
        <family val="1"/>
      </rPr>
      <t>12</t>
    </r>
    <r>
      <rPr>
        <sz val="10"/>
        <rFont val="ＭＳ Ｐ明朝"/>
        <family val="1"/>
      </rPr>
      <t>月に京都議定書から離脱した。</t>
    </r>
  </si>
  <si>
    <r>
      <rPr>
        <sz val="10"/>
        <rFont val="ＭＳ Ｐ明朝"/>
        <family val="1"/>
      </rPr>
      <t>※</t>
    </r>
    <r>
      <rPr>
        <sz val="10"/>
        <rFont val="Times New Roman"/>
        <family val="1"/>
      </rPr>
      <t>9</t>
    </r>
  </si>
  <si>
    <t>条約基準年から2011年までの変化（%）</t>
  </si>
  <si>
    <t>京都議定書基準年から2011年までの変化（%）</t>
  </si>
  <si>
    <t>京都議定書基準年から2008～2011年平均までの変化（%）</t>
  </si>
  <si>
    <t xml:space="preserve"> グラフ用
2011年</t>
  </si>
  <si>
    <t xml:space="preserve"> グラフ用
約束期間</t>
  </si>
  <si>
    <r>
      <t>13/6/5</t>
    </r>
    <r>
      <rPr>
        <sz val="10"/>
        <rFont val="ＭＳ Ｐ明朝"/>
        <family val="1"/>
      </rPr>
      <t>現在</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</si>
</sst>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0.00_ "/>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b/>
      <vertAlign val="subscript"/>
      <sz val="14"/>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sz val="10"/>
      <color indexed="55"/>
      <name val="Times New Roman"/>
      <family val="1"/>
    </font>
    <font>
      <sz val="10"/>
      <color indexed="55"/>
      <name val="ＭＳ Ｐ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rgb="FFFF0000"/>
      <name val="Times New Roman"/>
      <family val="1"/>
    </font>
    <font>
      <sz val="10"/>
      <color theme="0" tint="-0.24997000396251678"/>
      <name val="Times New Roman"/>
      <family val="1"/>
    </font>
    <font>
      <sz val="10"/>
      <color theme="0" tint="-0.24997000396251678"/>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123">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180" fontId="0" fillId="0" borderId="17" xfId="0" applyNumberFormat="1" applyFill="1" applyBorder="1" applyAlignment="1">
      <alignment horizontal="center"/>
    </xf>
    <xf numFmtId="3" fontId="15" fillId="0" borderId="16" xfId="0" applyNumberFormat="1" applyFont="1" applyFill="1" applyBorder="1" applyAlignment="1">
      <alignment horizontal="right"/>
    </xf>
    <xf numFmtId="0" fontId="0" fillId="0" borderId="16" xfId="0" applyFill="1" applyBorder="1" applyAlignment="1">
      <alignment horizontal="center"/>
    </xf>
    <xf numFmtId="0" fontId="0" fillId="0" borderId="17"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180" fontId="0" fillId="0" borderId="0" xfId="0" applyNumberFormat="1" applyFill="1" applyAlignment="1">
      <alignment/>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8" xfId="0" applyFill="1" applyBorder="1" applyAlignment="1">
      <alignment/>
    </xf>
    <xf numFmtId="0" fontId="14" fillId="0" borderId="19" xfId="0" applyFont="1" applyFill="1" applyBorder="1" applyAlignment="1">
      <alignment/>
    </xf>
    <xf numFmtId="0" fontId="14" fillId="37" borderId="19" xfId="0" applyFont="1" applyFill="1" applyBorder="1" applyAlignment="1">
      <alignment/>
    </xf>
    <xf numFmtId="0" fontId="14" fillId="38" borderId="19" xfId="0" applyFont="1" applyFill="1" applyBorder="1" applyAlignment="1">
      <alignment/>
    </xf>
    <xf numFmtId="0" fontId="14" fillId="39" borderId="19" xfId="0" applyFont="1" applyFill="1" applyBorder="1" applyAlignment="1">
      <alignment/>
    </xf>
    <xf numFmtId="0" fontId="14" fillId="0" borderId="20" xfId="0" applyFont="1" applyFill="1" applyBorder="1" applyAlignment="1">
      <alignment/>
    </xf>
    <xf numFmtId="0" fontId="0" fillId="0" borderId="21"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7" xfId="0" applyFont="1" applyFill="1" applyBorder="1" applyAlignment="1">
      <alignment horizontal="center"/>
    </xf>
    <xf numFmtId="184" fontId="0" fillId="0" borderId="0" xfId="0" applyNumberFormat="1" applyFill="1" applyAlignment="1">
      <alignment/>
    </xf>
    <xf numFmtId="3" fontId="0" fillId="40" borderId="16" xfId="0" applyNumberFormat="1" applyFill="1" applyBorder="1" applyAlignment="1" quotePrefix="1">
      <alignment horizontal="right"/>
    </xf>
    <xf numFmtId="3" fontId="0" fillId="40"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184" fontId="0" fillId="0" borderId="0" xfId="0" applyNumberFormat="1" applyFont="1" applyFill="1" applyAlignment="1">
      <alignment/>
    </xf>
    <xf numFmtId="184" fontId="15" fillId="0" borderId="0" xfId="0" applyNumberFormat="1" applyFont="1" applyFill="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184" fontId="15" fillId="0" borderId="0" xfId="0" applyNumberFormat="1" applyFont="1" applyFill="1" applyAlignment="1">
      <alignment/>
    </xf>
    <xf numFmtId="0" fontId="15" fillId="0" borderId="0" xfId="0" applyFont="1" applyFill="1" applyAlignment="1">
      <alignment wrapText="1"/>
    </xf>
    <xf numFmtId="0" fontId="0" fillId="0" borderId="0" xfId="0" applyFill="1" applyAlignment="1" quotePrefix="1">
      <alignment horizontal="right"/>
    </xf>
    <xf numFmtId="3" fontId="0" fillId="0" borderId="22" xfId="0" applyNumberFormat="1" applyFill="1" applyBorder="1" applyAlignment="1">
      <alignment horizontal="right"/>
    </xf>
    <xf numFmtId="3" fontId="0" fillId="0" borderId="22" xfId="0" applyNumberFormat="1" applyFill="1" applyBorder="1" applyAlignment="1" quotePrefix="1">
      <alignment horizontal="right"/>
    </xf>
    <xf numFmtId="3" fontId="0" fillId="0" borderId="22" xfId="0" applyNumberFormat="1" applyFill="1" applyBorder="1" applyAlignment="1">
      <alignment/>
    </xf>
    <xf numFmtId="3" fontId="15" fillId="0" borderId="23" xfId="0" applyNumberFormat="1" applyFont="1" applyFill="1" applyBorder="1" applyAlignment="1">
      <alignment horizontal="right"/>
    </xf>
    <xf numFmtId="180" fontId="0" fillId="0" borderId="19" xfId="0" applyNumberFormat="1" applyFill="1" applyBorder="1" applyAlignment="1">
      <alignment horizontal="center"/>
    </xf>
    <xf numFmtId="0" fontId="15" fillId="0" borderId="19" xfId="0" applyFont="1" applyFill="1" applyBorder="1" applyAlignment="1">
      <alignment horizontal="center"/>
    </xf>
    <xf numFmtId="180" fontId="0" fillId="0" borderId="20"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2" xfId="56" applyNumberFormat="1" applyFont="1" applyFill="1" applyBorder="1" applyAlignment="1">
      <alignment horizontal="right" vertical="center"/>
      <protection/>
    </xf>
    <xf numFmtId="3" fontId="0" fillId="0" borderId="19"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0" fontId="14" fillId="37" borderId="20" xfId="0" applyFont="1" applyFill="1" applyBorder="1" applyAlignment="1">
      <alignment/>
    </xf>
    <xf numFmtId="3" fontId="0" fillId="0" borderId="23" xfId="0" applyNumberFormat="1" applyFill="1" applyBorder="1" applyAlignment="1">
      <alignment horizontal="right"/>
    </xf>
    <xf numFmtId="0" fontId="0" fillId="16" borderId="17" xfId="0" applyFill="1" applyBorder="1" applyAlignment="1">
      <alignment horizontal="center"/>
    </xf>
    <xf numFmtId="196" fontId="0" fillId="0" borderId="0" xfId="73" applyNumberFormat="1" applyFont="1" applyFill="1" applyAlignment="1">
      <alignment/>
    </xf>
    <xf numFmtId="196" fontId="15" fillId="0" borderId="0" xfId="0" applyNumberFormat="1" applyFont="1" applyFill="1" applyAlignment="1">
      <alignment horizontal="center"/>
    </xf>
    <xf numFmtId="3" fontId="0" fillId="0" borderId="22" xfId="0" applyNumberFormat="1" applyFont="1" applyFill="1" applyBorder="1" applyAlignment="1">
      <alignment/>
    </xf>
    <xf numFmtId="3" fontId="0" fillId="0" borderId="0" xfId="0" applyNumberFormat="1" applyFont="1" applyFill="1" applyBorder="1" applyAlignment="1">
      <alignment/>
    </xf>
    <xf numFmtId="3" fontId="0" fillId="0" borderId="19" xfId="0" applyNumberFormat="1" applyFont="1" applyFill="1" applyBorder="1" applyAlignment="1">
      <alignment/>
    </xf>
    <xf numFmtId="196" fontId="0" fillId="0" borderId="0" xfId="73" applyNumberFormat="1" applyFont="1" applyFill="1" applyAlignment="1">
      <alignment/>
    </xf>
    <xf numFmtId="3" fontId="0" fillId="0" borderId="22"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0" fontId="0" fillId="0" borderId="0" xfId="0" applyFill="1" applyBorder="1" applyAlignment="1">
      <alignment/>
    </xf>
    <xf numFmtId="199" fontId="0" fillId="0" borderId="16" xfId="0" applyNumberFormat="1" applyFill="1" applyBorder="1" applyAlignment="1">
      <alignment horizontal="center"/>
    </xf>
    <xf numFmtId="199" fontId="0" fillId="0" borderId="17" xfId="0" applyNumberFormat="1" applyFill="1" applyBorder="1" applyAlignment="1">
      <alignment horizontal="center"/>
    </xf>
    <xf numFmtId="0" fontId="0" fillId="0" borderId="21" xfId="0" applyNumberFormat="1" applyFill="1" applyBorder="1" applyAlignment="1">
      <alignment wrapText="1"/>
    </xf>
    <xf numFmtId="0" fontId="0" fillId="0" borderId="18" xfId="0" applyNumberFormat="1" applyFill="1" applyBorder="1" applyAlignment="1">
      <alignment wrapText="1"/>
    </xf>
    <xf numFmtId="196" fontId="0" fillId="0" borderId="0" xfId="0" applyNumberFormat="1" applyFill="1" applyAlignment="1">
      <alignment/>
    </xf>
    <xf numFmtId="0" fontId="15" fillId="0" borderId="0" xfId="0" applyFont="1" applyFill="1" applyAlignment="1">
      <alignment horizontal="left"/>
    </xf>
    <xf numFmtId="3" fontId="0" fillId="0" borderId="24" xfId="0" applyNumberFormat="1" applyFont="1" applyFill="1" applyBorder="1" applyAlignment="1">
      <alignment/>
    </xf>
    <xf numFmtId="3" fontId="0" fillId="0" borderId="25" xfId="0" applyNumberFormat="1" applyFont="1" applyFill="1" applyBorder="1" applyAlignment="1">
      <alignment/>
    </xf>
    <xf numFmtId="3" fontId="0" fillId="0" borderId="26" xfId="0" applyNumberFormat="1" applyFont="1" applyFill="1" applyBorder="1" applyAlignment="1">
      <alignment/>
    </xf>
    <xf numFmtId="184" fontId="0" fillId="16" borderId="16" xfId="0" applyNumberFormat="1" applyFill="1" applyBorder="1" applyAlignment="1">
      <alignment horizontal="center"/>
    </xf>
    <xf numFmtId="0" fontId="0" fillId="0" borderId="22" xfId="0" applyFont="1" applyFill="1" applyBorder="1" applyAlignment="1">
      <alignment/>
    </xf>
    <xf numFmtId="0" fontId="0" fillId="37" borderId="22" xfId="0" applyFont="1" applyFill="1" applyBorder="1" applyAlignment="1">
      <alignment/>
    </xf>
    <xf numFmtId="0" fontId="0" fillId="38" borderId="22" xfId="0" applyFont="1" applyFill="1" applyBorder="1" applyAlignment="1">
      <alignment/>
    </xf>
    <xf numFmtId="0" fontId="0" fillId="39" borderId="22" xfId="0" applyFont="1" applyFill="1" applyBorder="1" applyAlignment="1">
      <alignment/>
    </xf>
    <xf numFmtId="0" fontId="0" fillId="0" borderId="23" xfId="0" applyFont="1" applyFill="1" applyBorder="1" applyAlignment="1">
      <alignment/>
    </xf>
    <xf numFmtId="0" fontId="0" fillId="0" borderId="0" xfId="0" applyFont="1" applyFill="1" applyAlignment="1">
      <alignment horizontal="left"/>
    </xf>
    <xf numFmtId="0" fontId="0" fillId="37" borderId="0" xfId="0" applyFont="1" applyFill="1" applyAlignment="1">
      <alignment/>
    </xf>
    <xf numFmtId="0" fontId="0" fillId="38" borderId="0" xfId="0" applyFont="1" applyFill="1" applyAlignment="1">
      <alignment/>
    </xf>
    <xf numFmtId="0" fontId="0" fillId="40"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0" fillId="0" borderId="24" xfId="0" applyFont="1" applyFill="1" applyBorder="1" applyAlignment="1">
      <alignment/>
    </xf>
    <xf numFmtId="0" fontId="15" fillId="0" borderId="27" xfId="0" applyFont="1" applyFill="1" applyBorder="1" applyAlignment="1">
      <alignment horizontal="center"/>
    </xf>
    <xf numFmtId="0" fontId="14" fillId="0" borderId="26" xfId="0" applyFont="1" applyFill="1" applyBorder="1" applyAlignment="1">
      <alignment/>
    </xf>
    <xf numFmtId="3" fontId="0" fillId="0" borderId="25" xfId="0" applyNumberFormat="1" applyFill="1" applyBorder="1" applyAlignment="1">
      <alignment/>
    </xf>
    <xf numFmtId="0" fontId="62" fillId="0" borderId="28" xfId="0" applyFont="1" applyFill="1" applyBorder="1" applyAlignment="1">
      <alignment horizontal="center" vertical="center" wrapText="1"/>
    </xf>
    <xf numFmtId="0" fontId="63" fillId="0" borderId="0" xfId="0" applyFont="1" applyFill="1" applyAlignment="1">
      <alignment horizontal="center"/>
    </xf>
    <xf numFmtId="0" fontId="0" fillId="0" borderId="0" xfId="0" applyFill="1" applyBorder="1" applyAlignment="1">
      <alignment horizontal="center"/>
    </xf>
    <xf numFmtId="199" fontId="0" fillId="0" borderId="27" xfId="0" applyNumberFormat="1" applyFill="1" applyBorder="1" applyAlignment="1">
      <alignment horizontal="center"/>
    </xf>
    <xf numFmtId="3" fontId="15" fillId="0" borderId="24" xfId="0" applyNumberFormat="1" applyFont="1" applyFill="1" applyBorder="1" applyAlignment="1">
      <alignment horizontal="right"/>
    </xf>
    <xf numFmtId="3" fontId="0" fillId="0" borderId="24" xfId="56" applyNumberFormat="1" applyFont="1" applyFill="1" applyBorder="1" applyAlignment="1">
      <alignment horizontal="right" vertical="center"/>
      <protection/>
    </xf>
    <xf numFmtId="3" fontId="0" fillId="0" borderId="25" xfId="56" applyNumberFormat="1" applyFont="1" applyFill="1" applyBorder="1" applyAlignment="1">
      <alignment horizontal="right" vertical="center"/>
      <protection/>
    </xf>
    <xf numFmtId="3" fontId="0" fillId="0" borderId="26" xfId="56" applyNumberFormat="1" applyFont="1" applyFill="1" applyBorder="1" applyAlignment="1">
      <alignment horizontal="right" vertical="center"/>
      <protection/>
    </xf>
    <xf numFmtId="180" fontId="0" fillId="0" borderId="26" xfId="0" applyNumberFormat="1" applyFill="1" applyBorder="1" applyAlignment="1">
      <alignment horizontal="center"/>
    </xf>
    <xf numFmtId="180" fontId="15" fillId="0" borderId="27" xfId="0" applyNumberFormat="1" applyFont="1" applyFill="1" applyBorder="1" applyAlignment="1">
      <alignment horizontal="center"/>
    </xf>
    <xf numFmtId="183" fontId="15" fillId="0" borderId="27" xfId="0" applyNumberFormat="1" applyFont="1" applyFill="1" applyBorder="1" applyAlignment="1">
      <alignment horizontal="center"/>
    </xf>
    <xf numFmtId="180" fontId="64" fillId="0" borderId="0" xfId="0" applyNumberFormat="1" applyFont="1" applyFill="1" applyAlignment="1">
      <alignment/>
    </xf>
    <xf numFmtId="0" fontId="64" fillId="0" borderId="0" xfId="0" applyFont="1" applyFill="1" applyAlignment="1">
      <alignment/>
    </xf>
    <xf numFmtId="3" fontId="0" fillId="0" borderId="22" xfId="0" applyNumberFormat="1" applyFont="1" applyFill="1" applyBorder="1" applyAlignment="1">
      <alignment horizontal="right"/>
    </xf>
    <xf numFmtId="176" fontId="0" fillId="0" borderId="0" xfId="73" applyFont="1" applyFill="1" applyBorder="1" applyAlignment="1">
      <alignment/>
    </xf>
    <xf numFmtId="0" fontId="15" fillId="0" borderId="22" xfId="0" applyFont="1" applyFill="1" applyBorder="1" applyAlignment="1">
      <alignment horizontal="center"/>
    </xf>
    <xf numFmtId="0" fontId="15" fillId="0" borderId="0" xfId="0" applyFont="1" applyFill="1" applyBorder="1" applyAlignment="1">
      <alignment horizontal="center"/>
    </xf>
    <xf numFmtId="0" fontId="0" fillId="0" borderId="22" xfId="0" applyFill="1" applyBorder="1" applyAlignment="1">
      <alignment horizontal="center"/>
    </xf>
    <xf numFmtId="176" fontId="0" fillId="0" borderId="22" xfId="73" applyFont="1" applyFill="1" applyBorder="1" applyAlignment="1">
      <alignment/>
    </xf>
    <xf numFmtId="0" fontId="0" fillId="0" borderId="28" xfId="0" applyFont="1" applyFill="1" applyBorder="1" applyAlignment="1">
      <alignment horizontal="center" vertical="center" wrapText="1"/>
    </xf>
    <xf numFmtId="0" fontId="0" fillId="37" borderId="23" xfId="0" applyFont="1" applyFill="1" applyBorder="1" applyAlignment="1">
      <alignment/>
    </xf>
    <xf numFmtId="0" fontId="65" fillId="0" borderId="0" xfId="0" applyFont="1" applyFill="1" applyAlignment="1">
      <alignment wrapText="1"/>
    </xf>
    <xf numFmtId="184" fontId="64" fillId="0" borderId="0" xfId="0" applyNumberFormat="1" applyFont="1" applyFill="1" applyAlignment="1">
      <alignment/>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1"/>
          <c:order val="0"/>
          <c:tx>
            <c:strRef>
              <c:f>'GHG排出量とKP達成状況'!$AE$4</c:f>
              <c:strCache>
                <c:ptCount val="1"/>
                <c:pt idx="0">
                  <c:v>京都議定書達成目標値(%)</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'GHG排出量とKP達成状況'!$AE$5:$AE$43</c:f>
              <c:numCache/>
            </c:numRef>
          </c:val>
        </c:ser>
        <c:ser>
          <c:idx val="0"/>
          <c:order val="1"/>
          <c:tx>
            <c:strRef>
              <c:f>'GHG排出量とKP達成状況'!$AC$4</c:f>
              <c:strCache>
                <c:ptCount val="1"/>
                <c:pt idx="0">
                  <c:v>京都議定書基準年から2011年までの変化（%）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2"/>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C0504D"/>
              </a:solidFill>
              <a:ln w="3175">
                <a:noFill/>
              </a:ln>
            </c:spPr>
          </c:dPt>
          <c:dPt>
            <c:idx val="10"/>
            <c:invertIfNegative val="0"/>
            <c:spPr>
              <a:solidFill>
                <a:srgbClr val="C0504D"/>
              </a:solidFill>
              <a:ln w="3175">
                <a:noFill/>
              </a:ln>
            </c:spPr>
          </c:dPt>
          <c:dPt>
            <c:idx val="11"/>
            <c:invertIfNegative val="0"/>
            <c:spPr>
              <a:solidFill>
                <a:srgbClr val="C0504D"/>
              </a:solidFill>
              <a:ln w="3175">
                <a:noFill/>
              </a:ln>
            </c:spPr>
          </c:dPt>
          <c:dPt>
            <c:idx val="12"/>
            <c:invertIfNegative val="0"/>
            <c:spPr>
              <a:solidFill>
                <a:srgbClr val="C0504D"/>
              </a:solidFill>
              <a:ln w="3175">
                <a:noFill/>
              </a:ln>
            </c:spPr>
          </c:dPt>
          <c:dPt>
            <c:idx val="14"/>
            <c:invertIfNegative val="0"/>
            <c:spPr>
              <a:solidFill>
                <a:srgbClr val="C0504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37"/>
            <c:invertIfNegative val="0"/>
            <c:spPr>
              <a:solidFill>
                <a:srgbClr val="4F81BD"/>
              </a:solidFill>
              <a:ln w="3175">
                <a:noFill/>
              </a:ln>
            </c:spPr>
          </c:dPt>
          <c:dPt>
            <c:idx val="38"/>
            <c:invertIfNegative val="0"/>
            <c:spPr>
              <a:solidFill>
                <a:srgbClr val="4F81BD"/>
              </a:solidFill>
              <a:ln w="3175">
                <a:noFill/>
              </a:ln>
            </c:spPr>
          </c:dPt>
          <c:dPt>
            <c:idx val="40"/>
            <c:invertIfNegative val="0"/>
            <c:spPr>
              <a:solidFill>
                <a:srgbClr val="C0504D"/>
              </a:solidFill>
              <a:ln w="3175">
                <a:noFill/>
              </a:ln>
            </c:spPr>
          </c:dPt>
          <c:dPt>
            <c:idx val="41"/>
            <c:invertIfNegative val="0"/>
            <c:spPr>
              <a:solidFill>
                <a:srgbClr val="C0504D"/>
              </a:solidFill>
              <a:ln w="3175">
                <a:noFill/>
              </a:ln>
            </c:spPr>
          </c:dPt>
          <c:dPt>
            <c:idx val="43"/>
            <c:invertIfNegative val="0"/>
            <c:spPr>
              <a:solidFill>
                <a:srgbClr val="C0504D"/>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'GHG排出量とKP達成状況'!$AG$5:$AG$43</c:f>
              <c:numCache/>
            </c:numRef>
          </c:val>
        </c:ser>
        <c:gapWidth val="49"/>
        <c:axId val="30396898"/>
        <c:axId val="5136627"/>
      </c:barChart>
      <c:catAx>
        <c:axId val="30396898"/>
        <c:scaling>
          <c:orientation val="minMax"/>
        </c:scaling>
        <c:axPos val="b"/>
        <c:delete val="0"/>
        <c:numFmt formatCode="#,##0.00_);[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5136627"/>
        <c:crossesAt val="0"/>
        <c:auto val="0"/>
        <c:lblOffset val="100"/>
        <c:tickLblSkip val="1"/>
        <c:noMultiLvlLbl val="0"/>
      </c:catAx>
      <c:valAx>
        <c:axId val="5136627"/>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30396898"/>
        <c:crossesAt val="1"/>
        <c:crossBetween val="between"/>
        <c:dispUnits/>
      </c:valAx>
      <c:spPr>
        <a:solidFill>
          <a:srgbClr val="FFFFFF"/>
        </a:solidFill>
        <a:ln w="3175">
          <a:noFill/>
        </a:ln>
      </c:spPr>
    </c:plotArea>
    <c:legend>
      <c:legendPos val="r"/>
      <c:legendEntry>
        <c:idx val="0"/>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1225"/>
        </c:manualLayout>
      </c:layout>
      <c:barChart>
        <c:barDir val="col"/>
        <c:grouping val="clustered"/>
        <c:varyColors val="0"/>
        <c:ser>
          <c:idx val="1"/>
          <c:order val="0"/>
          <c:tx>
            <c:strRef>
              <c:f>'GHG排出量とKP達成状況'!$AE$4</c:f>
              <c:strCache>
                <c:ptCount val="1"/>
                <c:pt idx="0">
                  <c:v>京都議定書達成目標値(%)</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'GHG排出量とKP達成状況'!$AE$5:$AE$43</c:f>
              <c:numCache/>
            </c:numRef>
          </c:val>
        </c:ser>
        <c:ser>
          <c:idx val="0"/>
          <c:order val="1"/>
          <c:tx>
            <c:strRef>
              <c:f>'GHG排出量とKP達成状況'!$AD$4</c:f>
              <c:strCache>
                <c:ptCount val="1"/>
                <c:pt idx="0">
                  <c:v>京都議定書基準年から2008～2011年平均までの変化（%）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2"/>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C0504D"/>
              </a:solidFill>
              <a:ln w="3175">
                <a:noFill/>
              </a:ln>
            </c:spPr>
          </c:dPt>
          <c:dPt>
            <c:idx val="10"/>
            <c:invertIfNegative val="0"/>
            <c:spPr>
              <a:solidFill>
                <a:srgbClr val="C0504D"/>
              </a:solidFill>
              <a:ln w="3175">
                <a:noFill/>
              </a:ln>
            </c:spPr>
          </c:dPt>
          <c:dPt>
            <c:idx val="11"/>
            <c:invertIfNegative val="0"/>
            <c:spPr>
              <a:solidFill>
                <a:srgbClr val="C0504D"/>
              </a:solidFill>
              <a:ln w="3175">
                <a:noFill/>
              </a:ln>
            </c:spPr>
          </c:dPt>
          <c:dPt>
            <c:idx val="12"/>
            <c:invertIfNegative val="0"/>
            <c:spPr>
              <a:solidFill>
                <a:srgbClr val="C0504D"/>
              </a:solidFill>
              <a:ln w="3175">
                <a:noFill/>
              </a:ln>
            </c:spPr>
          </c:dPt>
          <c:dPt>
            <c:idx val="14"/>
            <c:invertIfNegative val="0"/>
            <c:spPr>
              <a:solidFill>
                <a:srgbClr val="C0504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37"/>
            <c:invertIfNegative val="0"/>
            <c:spPr>
              <a:solidFill>
                <a:srgbClr val="4F81BD"/>
              </a:solidFill>
              <a:ln w="3175">
                <a:noFill/>
              </a:ln>
            </c:spPr>
          </c:dPt>
          <c:dPt>
            <c:idx val="38"/>
            <c:invertIfNegative val="0"/>
            <c:spPr>
              <a:solidFill>
                <a:srgbClr val="4F81BD"/>
              </a:solidFill>
              <a:ln w="3175">
                <a:noFill/>
              </a:ln>
            </c:spPr>
          </c:dPt>
          <c:dPt>
            <c:idx val="40"/>
            <c:invertIfNegative val="0"/>
            <c:spPr>
              <a:solidFill>
                <a:srgbClr val="C0504D"/>
              </a:solidFill>
              <a:ln w="3175">
                <a:noFill/>
              </a:ln>
            </c:spPr>
          </c:dPt>
          <c:dPt>
            <c:idx val="41"/>
            <c:invertIfNegative val="0"/>
            <c:spPr>
              <a:solidFill>
                <a:srgbClr val="C0504D"/>
              </a:solidFill>
              <a:ln w="3175">
                <a:noFill/>
              </a:ln>
            </c:spPr>
          </c:dPt>
          <c:dPt>
            <c:idx val="43"/>
            <c:invertIfNegative val="0"/>
            <c:spPr>
              <a:solidFill>
                <a:srgbClr val="C0504D"/>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'GHG排出量とKP達成状況'!$C$5:$C$43</c:f>
              <c:strCache/>
            </c:strRef>
          </c:cat>
          <c:val>
            <c:numRef>
              <c:f>'GHG排出量とKP達成状況'!$AH$5:$AH$43</c:f>
              <c:numCache/>
            </c:numRef>
          </c:val>
        </c:ser>
        <c:gapWidth val="49"/>
        <c:axId val="46229644"/>
        <c:axId val="13413613"/>
      </c:barChart>
      <c:catAx>
        <c:axId val="46229644"/>
        <c:scaling>
          <c:orientation val="minMax"/>
        </c:scaling>
        <c:axPos val="b"/>
        <c:delete val="0"/>
        <c:numFmt formatCode="#,##0.00_);[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13413613"/>
        <c:crossesAt val="0"/>
        <c:auto val="0"/>
        <c:lblOffset val="100"/>
        <c:tickLblSkip val="1"/>
        <c:noMultiLvlLbl val="0"/>
      </c:catAx>
      <c:valAx>
        <c:axId val="13413613"/>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46229644"/>
        <c:crossesAt val="1"/>
        <c:crossBetween val="between"/>
        <c:dispUnits/>
      </c:valAx>
      <c:spPr>
        <a:solidFill>
          <a:srgbClr val="FFFFFF"/>
        </a:solidFill>
        <a:ln w="3175">
          <a:noFill/>
        </a:ln>
      </c:spPr>
    </c:plotArea>
    <c:legend>
      <c:legendPos val="r"/>
      <c:legendEntry>
        <c:idx val="0"/>
        <c:txPr>
          <a:bodyPr vert="horz" rot="0"/>
          <a:lstStyle/>
          <a:p>
            <a:pPr>
              <a:defRPr lang="en-US" cap="none" sz="1200" b="1" i="1" u="none" baseline="0">
                <a:solidFill>
                  <a:srgbClr val="000000"/>
                </a:solidFill>
              </a:defRPr>
            </a:pPr>
          </a:p>
        </c:txPr>
      </c:legendEntry>
      <c:layout>
        <c:manualLayout>
          <c:xMode val="edge"/>
          <c:yMode val="edge"/>
          <c:x val="0.0555"/>
          <c:y val="0.0412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0.68575</cdr:x>
      <cdr:y>0.0635</cdr:y>
    </cdr:from>
    <cdr:to>
      <cdr:x>0.9315</cdr:x>
      <cdr:y>0.10275</cdr:y>
    </cdr:to>
    <cdr:sp>
      <cdr:nvSpPr>
        <cdr:cNvPr id="1" name="テキスト ボックス 1"/>
        <cdr:cNvSpPr txBox="1">
          <a:spLocks noChangeArrowheads="1"/>
        </cdr:cNvSpPr>
      </cdr:nvSpPr>
      <cdr:spPr>
        <a:xfrm>
          <a:off x="6772275" y="409575"/>
          <a:ext cx="24288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2"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0.68575</cdr:x>
      <cdr:y>0.06025</cdr:y>
    </cdr:from>
    <cdr:to>
      <cdr:x>0.9315</cdr:x>
      <cdr:y>0.09425</cdr:y>
    </cdr:to>
    <cdr:sp>
      <cdr:nvSpPr>
        <cdr:cNvPr id="1" name="テキスト ボックス 1"/>
        <cdr:cNvSpPr txBox="1">
          <a:spLocks noChangeArrowheads="1"/>
        </cdr:cNvSpPr>
      </cdr:nvSpPr>
      <cdr:spPr>
        <a:xfrm>
          <a:off x="6772275" y="390525"/>
          <a:ext cx="24288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2"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85</xdr:row>
      <xdr:rowOff>95250</xdr:rowOff>
    </xdr:from>
    <xdr:to>
      <xdr:col>22</xdr:col>
      <xdr:colOff>390525</xdr:colOff>
      <xdr:row>126</xdr:row>
      <xdr:rowOff>0</xdr:rowOff>
    </xdr:to>
    <xdr:graphicFrame>
      <xdr:nvGraphicFramePr>
        <xdr:cNvPr id="1" name="グラフ 2"/>
        <xdr:cNvGraphicFramePr/>
      </xdr:nvGraphicFramePr>
      <xdr:xfrm>
        <a:off x="4210050" y="14430375"/>
        <a:ext cx="9877425" cy="6543675"/>
      </xdr:xfrm>
      <a:graphic>
        <a:graphicData uri="http://schemas.openxmlformats.org/drawingml/2006/chart">
          <c:chart xmlns:c="http://schemas.openxmlformats.org/drawingml/2006/chart" r:id="rId1"/>
        </a:graphicData>
      </a:graphic>
    </xdr:graphicFrame>
    <xdr:clientData/>
  </xdr:twoCellAnchor>
  <xdr:twoCellAnchor>
    <xdr:from>
      <xdr:col>6</xdr:col>
      <xdr:colOff>428625</xdr:colOff>
      <xdr:row>126</xdr:row>
      <xdr:rowOff>57150</xdr:rowOff>
    </xdr:from>
    <xdr:to>
      <xdr:col>22</xdr:col>
      <xdr:colOff>400050</xdr:colOff>
      <xdr:row>166</xdr:row>
      <xdr:rowOff>123825</xdr:rowOff>
    </xdr:to>
    <xdr:graphicFrame>
      <xdr:nvGraphicFramePr>
        <xdr:cNvPr id="2" name="グラフ 2"/>
        <xdr:cNvGraphicFramePr/>
      </xdr:nvGraphicFramePr>
      <xdr:xfrm>
        <a:off x="4219575" y="21031200"/>
        <a:ext cx="9877425" cy="654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F\HUN-2013-2011-v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RF\BGR-2013-2011-v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RF\POL-2013-2011-v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RF\ROU-2013-2011-v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RF\SVN-2013-2011-v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1.3"/>
      <sheetName val="Table10s2"/>
      <sheetName val="Table10s2.2"/>
      <sheetName val="Table10s2.3"/>
      <sheetName val="Table10s3"/>
      <sheetName val="Table10s3.2"/>
      <sheetName val="Table10s3.3"/>
      <sheetName val="Table10s4"/>
      <sheetName val="Table10s4.2"/>
      <sheetName val="Table10s4.3"/>
      <sheetName val="Table10s5"/>
      <sheetName val="Table10s5.2"/>
      <sheetName val="Table10s5.3"/>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A83"/>
  <sheetViews>
    <sheetView showZeros="0" tabSelected="1" zoomScalePageLayoutView="0" workbookViewId="0" topLeftCell="A1">
      <pane xSplit="5" ySplit="4" topLeftCell="F5" activePane="bottomRight" state="frozen"/>
      <selection pane="topLeft" activeCell="D76" sqref="D76"/>
      <selection pane="topRight" activeCell="D76" sqref="D76"/>
      <selection pane="bottomLeft" activeCell="D76" sqref="D76"/>
      <selection pane="bottomRight" activeCell="L13" sqref="L13"/>
    </sheetView>
  </sheetViews>
  <sheetFormatPr defaultColWidth="9.33203125" defaultRowHeight="12.75"/>
  <cols>
    <col min="1" max="1" width="1.0078125" style="1" customWidth="1"/>
    <col min="2" max="2" width="5.66015625" style="1" bestFit="1" customWidth="1"/>
    <col min="3" max="3" width="25.16015625" style="1" customWidth="1"/>
    <col min="4" max="5" width="11.83203125" style="2" customWidth="1"/>
    <col min="6" max="21" width="10.83203125" style="1" customWidth="1"/>
    <col min="22" max="27" width="10.83203125" style="2" customWidth="1"/>
    <col min="28" max="28" width="12.33203125" style="2" customWidth="1"/>
    <col min="29" max="29" width="13.33203125" style="1" bestFit="1" customWidth="1"/>
    <col min="30" max="30" width="17.5" style="1" customWidth="1"/>
    <col min="31" max="31" width="9.33203125" style="1" customWidth="1"/>
    <col min="32" max="32" width="8.5" style="1" customWidth="1"/>
    <col min="33" max="33" width="9.33203125" style="1" customWidth="1"/>
    <col min="34" max="34" width="11.16015625" style="1" customWidth="1"/>
    <col min="35" max="35" width="4.5" style="32" bestFit="1" customWidth="1"/>
    <col min="36" max="36" width="13.66015625" style="1" bestFit="1" customWidth="1"/>
    <col min="37" max="37" width="9.33203125" style="1" customWidth="1"/>
    <col min="38" max="38" width="13.83203125" style="1" customWidth="1"/>
    <col min="39" max="39" width="13.5" style="1" customWidth="1"/>
    <col min="40" max="40" width="24" style="1" customWidth="1"/>
    <col min="41" max="41" width="16.5" style="1" customWidth="1"/>
    <col min="42" max="16384" width="9.33203125" style="1" customWidth="1"/>
  </cols>
  <sheetData>
    <row r="1" spans="2:32" ht="21">
      <c r="B1" s="13"/>
      <c r="C1" s="22" t="s">
        <v>84</v>
      </c>
      <c r="D1" s="14"/>
      <c r="E1" s="14"/>
      <c r="F1" s="13"/>
      <c r="G1" s="13"/>
      <c r="H1" s="13"/>
      <c r="I1" s="13"/>
      <c r="J1" s="15"/>
      <c r="K1" s="13"/>
      <c r="L1" s="13"/>
      <c r="M1" s="13"/>
      <c r="N1" s="13"/>
      <c r="O1" s="13"/>
      <c r="P1" s="13"/>
      <c r="Q1" s="13"/>
      <c r="R1" s="13"/>
      <c r="S1" s="13"/>
      <c r="T1" s="13"/>
      <c r="U1" s="13"/>
      <c r="V1" s="13"/>
      <c r="W1" s="13"/>
      <c r="X1" s="13"/>
      <c r="Y1" s="13"/>
      <c r="Z1" s="13"/>
      <c r="AA1" s="13"/>
      <c r="AB1" s="15"/>
      <c r="AC1" s="15"/>
      <c r="AD1" s="15"/>
      <c r="AE1" s="16"/>
      <c r="AF1" s="16"/>
    </row>
    <row r="2" spans="2:35" ht="15.75">
      <c r="B2" s="13"/>
      <c r="C2" s="13"/>
      <c r="D2" s="14"/>
      <c r="E2" s="14"/>
      <c r="F2" s="13"/>
      <c r="G2" s="13"/>
      <c r="H2" s="13"/>
      <c r="I2" s="13"/>
      <c r="J2" s="13"/>
      <c r="K2" s="13"/>
      <c r="L2" s="13"/>
      <c r="M2" s="13"/>
      <c r="N2" s="13"/>
      <c r="O2" s="13"/>
      <c r="P2" s="13"/>
      <c r="Q2" s="13"/>
      <c r="R2" s="13"/>
      <c r="S2" s="13"/>
      <c r="T2" s="13"/>
      <c r="U2" s="13"/>
      <c r="V2" s="13"/>
      <c r="W2" s="13"/>
      <c r="X2" s="13"/>
      <c r="Y2" s="13"/>
      <c r="Z2" s="13"/>
      <c r="AA2" s="13"/>
      <c r="AB2" s="13"/>
      <c r="AC2" s="13"/>
      <c r="AD2" s="13"/>
      <c r="AE2" s="16"/>
      <c r="AF2" s="16"/>
      <c r="AI2" s="1"/>
    </row>
    <row r="3" spans="8:35" ht="13.5" thickBot="1">
      <c r="H3" s="24"/>
      <c r="V3" s="1"/>
      <c r="W3" s="1"/>
      <c r="X3" s="1"/>
      <c r="Y3" s="1"/>
      <c r="Z3" s="1"/>
      <c r="AA3" s="1"/>
      <c r="AC3" s="43"/>
      <c r="AD3" s="43"/>
      <c r="AE3" s="46" t="s">
        <v>103</v>
      </c>
      <c r="AG3" s="73"/>
      <c r="AH3" s="24"/>
      <c r="AI3" s="1"/>
    </row>
    <row r="4" spans="2:38" ht="49.5" thickBot="1">
      <c r="B4" s="31"/>
      <c r="C4" s="25"/>
      <c r="D4" s="119" t="s">
        <v>91</v>
      </c>
      <c r="E4" s="119" t="s">
        <v>92</v>
      </c>
      <c r="F4" s="76">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3">
        <v>2010</v>
      </c>
      <c r="AA4" s="77">
        <v>2011</v>
      </c>
      <c r="AB4" s="100" t="s">
        <v>98</v>
      </c>
      <c r="AC4" s="100" t="s">
        <v>99</v>
      </c>
      <c r="AD4" s="100" t="s">
        <v>100</v>
      </c>
      <c r="AE4" s="100" t="s">
        <v>35</v>
      </c>
      <c r="AF4" s="100" t="s">
        <v>71</v>
      </c>
      <c r="AG4" s="121" t="s">
        <v>101</v>
      </c>
      <c r="AH4" s="121" t="s">
        <v>102</v>
      </c>
      <c r="AI4" s="1"/>
      <c r="AJ4" s="45"/>
      <c r="AK4" s="45"/>
      <c r="AL4" s="24"/>
    </row>
    <row r="5" spans="2:38" ht="12.75">
      <c r="B5" s="84" t="s">
        <v>54</v>
      </c>
      <c r="C5" s="26" t="s">
        <v>26</v>
      </c>
      <c r="D5" s="4">
        <f>F5</f>
        <v>417742.21228403505</v>
      </c>
      <c r="E5" s="47">
        <v>547699.841</v>
      </c>
      <c r="F5" s="80">
        <v>417742.21228403505</v>
      </c>
      <c r="G5" s="81">
        <v>419383.108166422</v>
      </c>
      <c r="H5" s="81">
        <v>423868.97336002777</v>
      </c>
      <c r="I5" s="81">
        <v>425638.2652456881</v>
      </c>
      <c r="J5" s="81">
        <v>426148.5602706462</v>
      </c>
      <c r="K5" s="81">
        <v>439127.9174712989</v>
      </c>
      <c r="L5" s="81">
        <v>446275.74091356416</v>
      </c>
      <c r="M5" s="81">
        <v>458768.46184127475</v>
      </c>
      <c r="N5" s="81">
        <v>473148.96261666424</v>
      </c>
      <c r="O5" s="81">
        <v>482422.061268603</v>
      </c>
      <c r="P5" s="81">
        <v>493271.81331935304</v>
      </c>
      <c r="Q5" s="81">
        <v>504033.07748593285</v>
      </c>
      <c r="R5" s="81">
        <v>505443.24341687886</v>
      </c>
      <c r="S5" s="81">
        <v>509630.38564097486</v>
      </c>
      <c r="T5" s="81">
        <v>525284.6626265639</v>
      </c>
      <c r="U5" s="81">
        <v>529320.9102090859</v>
      </c>
      <c r="V5" s="81">
        <v>534201.2275673643</v>
      </c>
      <c r="W5" s="81">
        <v>542530.7315405926</v>
      </c>
      <c r="X5" s="81">
        <v>550338.8368216234</v>
      </c>
      <c r="Y5" s="81">
        <v>549122.9641813706</v>
      </c>
      <c r="Z5" s="81">
        <v>548744.4245439641</v>
      </c>
      <c r="AA5" s="82">
        <v>552286.4430918093</v>
      </c>
      <c r="AB5" s="51">
        <f aca="true" t="shared" si="0" ref="AB5:AB10">(AA5-D5)/D5*100</f>
        <v>32.20747792571503</v>
      </c>
      <c r="AC5" s="5">
        <f aca="true" t="shared" si="1" ref="AC5:AC14">(AA5/E5-1)*100</f>
        <v>0.8374298746252951</v>
      </c>
      <c r="AD5" s="5">
        <f>(AVERAGE(X5:AA5)/E5-1)*100</f>
        <v>0.4424551512133501</v>
      </c>
      <c r="AE5" s="9">
        <v>8</v>
      </c>
      <c r="AF5" s="74">
        <v>42109</v>
      </c>
      <c r="AG5" s="111">
        <f>AC5</f>
        <v>0.8374298746252951</v>
      </c>
      <c r="AH5" s="122">
        <f>AD5</f>
        <v>0.4424551512133501</v>
      </c>
      <c r="AI5" s="35"/>
      <c r="AJ5" s="35"/>
      <c r="AK5" s="21"/>
      <c r="AL5" s="68"/>
    </row>
    <row r="6" spans="2:38" ht="12.75">
      <c r="B6" s="85"/>
      <c r="C6" s="27" t="s">
        <v>27</v>
      </c>
      <c r="D6" s="4">
        <f>F6</f>
        <v>78156.70591321346</v>
      </c>
      <c r="E6" s="47">
        <v>79049.657</v>
      </c>
      <c r="F6" s="55">
        <v>78156.70591321346</v>
      </c>
      <c r="G6" s="54">
        <v>82196.37804973012</v>
      </c>
      <c r="H6" s="54">
        <v>75434.72723398625</v>
      </c>
      <c r="I6" s="54">
        <v>75479.8414033448</v>
      </c>
      <c r="J6" s="54">
        <v>76338.08712530229</v>
      </c>
      <c r="K6" s="54">
        <v>79728.99388465023</v>
      </c>
      <c r="L6" s="54">
        <v>82741.52599394016</v>
      </c>
      <c r="M6" s="54">
        <v>82269.27695972659</v>
      </c>
      <c r="N6" s="54">
        <v>81635.24061174701</v>
      </c>
      <c r="O6" s="54">
        <v>79917.13794585585</v>
      </c>
      <c r="P6" s="54">
        <v>80198.09828402328</v>
      </c>
      <c r="Q6" s="54">
        <v>84184.16213945227</v>
      </c>
      <c r="R6" s="54">
        <v>85881.44612553784</v>
      </c>
      <c r="S6" s="54">
        <v>91875.53255199149</v>
      </c>
      <c r="T6" s="54">
        <v>91519.54298379314</v>
      </c>
      <c r="U6" s="54">
        <v>92894.50797945952</v>
      </c>
      <c r="V6" s="54">
        <v>90092.19293922304</v>
      </c>
      <c r="W6" s="54">
        <v>87246.19077325957</v>
      </c>
      <c r="X6" s="54">
        <v>86962.39156691395</v>
      </c>
      <c r="Y6" s="54">
        <v>79955.99109110527</v>
      </c>
      <c r="Z6" s="54">
        <v>85012.22082165586</v>
      </c>
      <c r="AA6" s="56">
        <v>82841.59618615483</v>
      </c>
      <c r="AB6" s="51">
        <f t="shared" si="0"/>
        <v>5.994226878169034</v>
      </c>
      <c r="AC6" s="5">
        <f t="shared" si="1"/>
        <v>4.796907829916108</v>
      </c>
      <c r="AD6" s="5">
        <f aca="true" t="shared" si="2" ref="AD6:AD40">(AVERAGE(X6:AA6)/E6-1)*100</f>
        <v>5.8740203217547915</v>
      </c>
      <c r="AE6" s="17">
        <v>-13</v>
      </c>
      <c r="AF6" s="74">
        <v>41379</v>
      </c>
      <c r="AG6" s="111">
        <f aca="true" t="shared" si="3" ref="AG6:AG14">AC6</f>
        <v>4.796907829916108</v>
      </c>
      <c r="AH6" s="122">
        <f aca="true" t="shared" si="4" ref="AH6:AH41">AD6</f>
        <v>5.8740203217547915</v>
      </c>
      <c r="AI6" s="44"/>
      <c r="AK6" s="21"/>
      <c r="AL6" s="63"/>
    </row>
    <row r="7" spans="2:38" ht="12.75">
      <c r="B7" s="85"/>
      <c r="C7" s="27" t="s">
        <v>28</v>
      </c>
      <c r="D7" s="4">
        <f>F7</f>
        <v>143094.8138293719</v>
      </c>
      <c r="E7" s="47">
        <v>145728.763</v>
      </c>
      <c r="F7" s="55">
        <v>143094.8138293719</v>
      </c>
      <c r="G7" s="54">
        <v>145079.88400128257</v>
      </c>
      <c r="H7" s="54">
        <v>143796.16983028591</v>
      </c>
      <c r="I7" s="54">
        <v>142844.38985488642</v>
      </c>
      <c r="J7" s="54">
        <v>148578.4567530113</v>
      </c>
      <c r="K7" s="54">
        <v>150407.91283687128</v>
      </c>
      <c r="L7" s="54">
        <v>154436.71607631247</v>
      </c>
      <c r="M7" s="54">
        <v>145861.9714131285</v>
      </c>
      <c r="N7" s="54">
        <v>151433.7635597701</v>
      </c>
      <c r="O7" s="54">
        <v>145227.83466735017</v>
      </c>
      <c r="P7" s="54">
        <v>145991.72669561766</v>
      </c>
      <c r="Q7" s="54">
        <v>145400.79367374885</v>
      </c>
      <c r="R7" s="54">
        <v>144294.97357863557</v>
      </c>
      <c r="S7" s="54">
        <v>146226.0720547786</v>
      </c>
      <c r="T7" s="54">
        <v>147164.87294970636</v>
      </c>
      <c r="U7" s="54">
        <v>143268.86035265715</v>
      </c>
      <c r="V7" s="54">
        <v>138505.03317001055</v>
      </c>
      <c r="W7" s="54">
        <v>133669.97733722904</v>
      </c>
      <c r="X7" s="54">
        <v>136645.40574907218</v>
      </c>
      <c r="Y7" s="54">
        <v>124467.74186573653</v>
      </c>
      <c r="Z7" s="54">
        <v>131782.32850923002</v>
      </c>
      <c r="AA7" s="56">
        <v>120171.51339724545</v>
      </c>
      <c r="AB7" s="51">
        <f t="shared" si="0"/>
        <v>-16.01965844790189</v>
      </c>
      <c r="AC7" s="5">
        <f t="shared" si="1"/>
        <v>-17.53754651904549</v>
      </c>
      <c r="AD7" s="5">
        <f t="shared" si="2"/>
        <v>-11.98254569667827</v>
      </c>
      <c r="AE7" s="17">
        <v>-7.5</v>
      </c>
      <c r="AF7" s="74">
        <v>41379</v>
      </c>
      <c r="AG7" s="111">
        <f t="shared" si="3"/>
        <v>-17.53754651904549</v>
      </c>
      <c r="AH7" s="122">
        <f t="shared" si="4"/>
        <v>-11.98254569667827</v>
      </c>
      <c r="AI7" s="44"/>
      <c r="AK7" s="21"/>
      <c r="AL7" s="63"/>
    </row>
    <row r="8" spans="2:38" ht="12.75">
      <c r="B8" s="86"/>
      <c r="C8" s="28" t="s">
        <v>29</v>
      </c>
      <c r="D8" s="36">
        <v>121936.39630593309</v>
      </c>
      <c r="E8" s="48">
        <v>132618.658</v>
      </c>
      <c r="F8" s="55">
        <v>109540.84833498781</v>
      </c>
      <c r="G8" s="54">
        <v>86743.1751606972</v>
      </c>
      <c r="H8" s="54">
        <v>80492.70150066125</v>
      </c>
      <c r="I8" s="54">
        <v>78715.17992242571</v>
      </c>
      <c r="J8" s="54">
        <v>75074.21395578528</v>
      </c>
      <c r="K8" s="54">
        <v>75838.71521731543</v>
      </c>
      <c r="L8" s="54">
        <v>75702.40897182896</v>
      </c>
      <c r="M8" s="54">
        <v>72074.3421341666</v>
      </c>
      <c r="N8" s="54">
        <v>67127.16116342317</v>
      </c>
      <c r="O8" s="54">
        <v>60314.701194634064</v>
      </c>
      <c r="P8" s="54">
        <v>59500.72474827959</v>
      </c>
      <c r="Q8" s="54">
        <v>62659.25833894947</v>
      </c>
      <c r="R8" s="54">
        <v>59676.46205864131</v>
      </c>
      <c r="S8" s="54">
        <v>64434.790567619224</v>
      </c>
      <c r="T8" s="54">
        <v>63638.23238177678</v>
      </c>
      <c r="U8" s="54">
        <v>63749.150274577056</v>
      </c>
      <c r="V8" s="54">
        <v>64566.398904464084</v>
      </c>
      <c r="W8" s="54">
        <v>68487.98995610891</v>
      </c>
      <c r="X8" s="54">
        <v>66942.66779379164</v>
      </c>
      <c r="Y8" s="54">
        <v>57805.15871674213</v>
      </c>
      <c r="Z8" s="54">
        <v>60352.39047342536</v>
      </c>
      <c r="AA8" s="56">
        <v>66133.2809898439</v>
      </c>
      <c r="AB8" s="51">
        <f t="shared" si="0"/>
        <v>-45.76411720097223</v>
      </c>
      <c r="AC8" s="5">
        <f t="shared" si="1"/>
        <v>-50.13274754307655</v>
      </c>
      <c r="AD8" s="5">
        <f t="shared" si="2"/>
        <v>-52.63986573182579</v>
      </c>
      <c r="AE8" s="9">
        <v>-8</v>
      </c>
      <c r="AF8" s="74">
        <v>41412</v>
      </c>
      <c r="AG8" s="111">
        <f t="shared" si="3"/>
        <v>-50.13274754307655</v>
      </c>
      <c r="AH8" s="122">
        <f t="shared" si="4"/>
        <v>-52.63986573182579</v>
      </c>
      <c r="AI8" s="35"/>
      <c r="AJ8" s="35"/>
      <c r="AK8" s="21"/>
      <c r="AL8" s="63"/>
    </row>
    <row r="9" spans="2:38" ht="12.75">
      <c r="B9" s="86"/>
      <c r="C9" s="28" t="s">
        <v>31</v>
      </c>
      <c r="D9" s="4">
        <f>F9</f>
        <v>31647.198893448633</v>
      </c>
      <c r="E9" s="113">
        <v>31321.79</v>
      </c>
      <c r="F9" s="69">
        <v>31647.198893448633</v>
      </c>
      <c r="G9" s="66">
        <v>24930.695076975637</v>
      </c>
      <c r="H9" s="66">
        <v>23235.56717462564</v>
      </c>
      <c r="I9" s="66">
        <v>23285.93439831774</v>
      </c>
      <c r="J9" s="66">
        <v>22468.97829391357</v>
      </c>
      <c r="K9" s="66">
        <v>23060.698735894213</v>
      </c>
      <c r="L9" s="66">
        <v>23702.23195137627</v>
      </c>
      <c r="M9" s="66">
        <v>25118.711707723043</v>
      </c>
      <c r="N9" s="66">
        <v>25291.90958138247</v>
      </c>
      <c r="O9" s="66">
        <v>26571.883148332003</v>
      </c>
      <c r="P9" s="66">
        <v>26290.220058740975</v>
      </c>
      <c r="Q9" s="66">
        <v>27454.80736431936</v>
      </c>
      <c r="R9" s="66">
        <v>28557.55604933689</v>
      </c>
      <c r="S9" s="66">
        <v>29962.828065211186</v>
      </c>
      <c r="T9" s="66">
        <v>30089.820742250344</v>
      </c>
      <c r="U9" s="66">
        <v>30453.793743819133</v>
      </c>
      <c r="V9" s="66">
        <v>30896.057830878195</v>
      </c>
      <c r="W9" s="66">
        <v>32430.13456952613</v>
      </c>
      <c r="X9" s="66">
        <v>31166.717641935084</v>
      </c>
      <c r="Y9" s="66">
        <v>29158.667133611678</v>
      </c>
      <c r="Z9" s="66">
        <v>28615.485358371432</v>
      </c>
      <c r="AA9" s="67">
        <v>28256.447927465262</v>
      </c>
      <c r="AB9" s="51">
        <f t="shared" si="0"/>
        <v>-10.714221430463782</v>
      </c>
      <c r="AC9" s="5">
        <f t="shared" si="1"/>
        <v>-9.786612043994737</v>
      </c>
      <c r="AD9" s="5">
        <f t="shared" si="2"/>
        <v>-6.457039922220731</v>
      </c>
      <c r="AE9" s="9">
        <v>-5</v>
      </c>
      <c r="AF9" s="74">
        <v>41421</v>
      </c>
      <c r="AG9" s="111">
        <f t="shared" si="3"/>
        <v>-9.786612043994737</v>
      </c>
      <c r="AH9" s="122">
        <f t="shared" si="4"/>
        <v>-6.457039922220731</v>
      </c>
      <c r="AI9" s="35"/>
      <c r="AJ9" s="35"/>
      <c r="AK9" s="21"/>
      <c r="AL9" s="63"/>
    </row>
    <row r="10" spans="2:38" ht="12.75">
      <c r="B10" s="86"/>
      <c r="C10" s="28" t="s">
        <v>32</v>
      </c>
      <c r="D10" s="4">
        <f>F10</f>
        <v>196039.02255396135</v>
      </c>
      <c r="E10" s="47">
        <v>194248.218</v>
      </c>
      <c r="F10" s="55">
        <v>196039.02255396135</v>
      </c>
      <c r="G10" s="54">
        <v>182146.60100587778</v>
      </c>
      <c r="H10" s="54">
        <v>165608.98929247633</v>
      </c>
      <c r="I10" s="54">
        <v>159436.67166716626</v>
      </c>
      <c r="J10" s="54">
        <v>149448.822707042</v>
      </c>
      <c r="K10" s="54">
        <v>150676.45348887713</v>
      </c>
      <c r="L10" s="54">
        <v>154679.73668668309</v>
      </c>
      <c r="M10" s="54">
        <v>151763.93860910492</v>
      </c>
      <c r="N10" s="54">
        <v>144798.83499125362</v>
      </c>
      <c r="O10" s="54">
        <v>136431.40824040843</v>
      </c>
      <c r="P10" s="54">
        <v>145886.04587531072</v>
      </c>
      <c r="Q10" s="54">
        <v>145671.68103705876</v>
      </c>
      <c r="R10" s="54">
        <v>141539.3245066668</v>
      </c>
      <c r="S10" s="54">
        <v>144582.430573788</v>
      </c>
      <c r="T10" s="54">
        <v>145949.5156982487</v>
      </c>
      <c r="U10" s="54">
        <v>145259.37002138764</v>
      </c>
      <c r="V10" s="54">
        <v>147038.09527272277</v>
      </c>
      <c r="W10" s="54">
        <v>147624.78844751325</v>
      </c>
      <c r="X10" s="54">
        <v>142146.36567262257</v>
      </c>
      <c r="Y10" s="54">
        <v>133486.1929067897</v>
      </c>
      <c r="Z10" s="54">
        <v>137422.5616150775</v>
      </c>
      <c r="AA10" s="56">
        <v>133495.50405941645</v>
      </c>
      <c r="AB10" s="51">
        <f t="shared" si="0"/>
        <v>-31.903606577781872</v>
      </c>
      <c r="AC10" s="5">
        <f t="shared" si="1"/>
        <v>-31.275815328500745</v>
      </c>
      <c r="AD10" s="5">
        <f t="shared" si="2"/>
        <v>-29.658219019812805</v>
      </c>
      <c r="AE10" s="9">
        <v>-8</v>
      </c>
      <c r="AF10" s="74">
        <v>41379</v>
      </c>
      <c r="AG10" s="111">
        <f t="shared" si="3"/>
        <v>-31.275815328500745</v>
      </c>
      <c r="AH10" s="122">
        <f t="shared" si="4"/>
        <v>-29.658219019812805</v>
      </c>
      <c r="AI10" s="35"/>
      <c r="AJ10" s="35"/>
      <c r="AK10" s="21"/>
      <c r="AL10" s="63"/>
    </row>
    <row r="11" spans="2:38" ht="12.75">
      <c r="B11" s="85" t="s">
        <v>55</v>
      </c>
      <c r="C11" s="27" t="s">
        <v>48</v>
      </c>
      <c r="D11" s="8" t="s">
        <v>74</v>
      </c>
      <c r="E11" s="47">
        <v>69978.07</v>
      </c>
      <c r="F11" s="55">
        <v>69379.4835764202</v>
      </c>
      <c r="G11" s="54">
        <v>79905.121327285</v>
      </c>
      <c r="H11" s="54">
        <v>73837.10066333097</v>
      </c>
      <c r="I11" s="54">
        <v>76115.09799017527</v>
      </c>
      <c r="J11" s="54">
        <v>80042.35464872749</v>
      </c>
      <c r="K11" s="54">
        <v>76709.1010102931</v>
      </c>
      <c r="L11" s="54">
        <v>89634.37585448718</v>
      </c>
      <c r="M11" s="54">
        <v>80122.61525181528</v>
      </c>
      <c r="N11" s="54">
        <v>76242.39835689719</v>
      </c>
      <c r="O11" s="54">
        <v>73476.54569461297</v>
      </c>
      <c r="P11" s="54">
        <v>68939.51822435683</v>
      </c>
      <c r="Q11" s="54">
        <v>70519.73440781895</v>
      </c>
      <c r="R11" s="54">
        <v>69878.0616519483</v>
      </c>
      <c r="S11" s="54">
        <v>74725.08958105078</v>
      </c>
      <c r="T11" s="54">
        <v>68923.42011776955</v>
      </c>
      <c r="U11" s="54">
        <v>64617.38061097428</v>
      </c>
      <c r="V11" s="54">
        <v>72477.9764102807</v>
      </c>
      <c r="W11" s="54">
        <v>67879.3346850833</v>
      </c>
      <c r="X11" s="54">
        <v>64486.08916569845</v>
      </c>
      <c r="Y11" s="54">
        <v>61470.443402635676</v>
      </c>
      <c r="Z11" s="54">
        <v>61933.549565464986</v>
      </c>
      <c r="AA11" s="56">
        <v>57011.06802680924</v>
      </c>
      <c r="AB11" s="52" t="s">
        <v>75</v>
      </c>
      <c r="AC11" s="5">
        <f t="shared" si="1"/>
        <v>-18.530093746784903</v>
      </c>
      <c r="AD11" s="5">
        <f>(AVERAGE(X11:AA11)/E11-1)*100</f>
        <v>-12.507893486985166</v>
      </c>
      <c r="AE11" s="83">
        <f>(276838.955/(E11*5)-1)*100</f>
        <v>-20.87836803730083</v>
      </c>
      <c r="AF11" s="74">
        <v>41402</v>
      </c>
      <c r="AG11" s="111">
        <f>AC11</f>
        <v>-18.530093746784903</v>
      </c>
      <c r="AH11" s="122">
        <f t="shared" si="4"/>
        <v>-12.507893486985166</v>
      </c>
      <c r="AI11" s="44"/>
      <c r="AK11" s="21"/>
      <c r="AL11" s="63"/>
    </row>
    <row r="12" spans="2:38" ht="12.75">
      <c r="B12" s="86"/>
      <c r="C12" s="28" t="s">
        <v>33</v>
      </c>
      <c r="D12" s="4">
        <f>F12</f>
        <v>40542.136570911</v>
      </c>
      <c r="E12" s="47">
        <v>42622.312</v>
      </c>
      <c r="F12" s="55">
        <v>40542.136570911</v>
      </c>
      <c r="G12" s="54">
        <v>37371.01813832375</v>
      </c>
      <c r="H12" s="54">
        <v>27348.338502531733</v>
      </c>
      <c r="I12" s="54">
        <v>21211.012182356637</v>
      </c>
      <c r="J12" s="54">
        <v>21865.459697273043</v>
      </c>
      <c r="K12" s="54">
        <v>20038.231335557044</v>
      </c>
      <c r="L12" s="54">
        <v>20700.340760229286</v>
      </c>
      <c r="M12" s="54">
        <v>20314.165694101124</v>
      </c>
      <c r="N12" s="54">
        <v>18784.554848950145</v>
      </c>
      <c r="O12" s="54">
        <v>17427.042859701585</v>
      </c>
      <c r="P12" s="54">
        <v>17142.172980882126</v>
      </c>
      <c r="Q12" s="54">
        <v>17530.556968264704</v>
      </c>
      <c r="R12" s="54">
        <v>16935.43002597795</v>
      </c>
      <c r="S12" s="54">
        <v>18839.066447854053</v>
      </c>
      <c r="T12" s="54">
        <v>19176.49562372522</v>
      </c>
      <c r="U12" s="54">
        <v>18477.6400759029</v>
      </c>
      <c r="V12" s="54">
        <v>17928.65580907632</v>
      </c>
      <c r="W12" s="54">
        <v>21046.973905303</v>
      </c>
      <c r="X12" s="54">
        <v>19617.67061824682</v>
      </c>
      <c r="Y12" s="54">
        <v>16261.577312531314</v>
      </c>
      <c r="Z12" s="54">
        <v>19988.76665711969</v>
      </c>
      <c r="AA12" s="56">
        <v>20955.57687686891</v>
      </c>
      <c r="AB12" s="51">
        <f>(AA12-D12)/D12*100</f>
        <v>-48.31161194423942</v>
      </c>
      <c r="AC12" s="5">
        <f t="shared" si="1"/>
        <v>-50.83425583091572</v>
      </c>
      <c r="AD12" s="5">
        <f t="shared" si="2"/>
        <v>-54.93933349699171</v>
      </c>
      <c r="AE12" s="9">
        <v>-8</v>
      </c>
      <c r="AF12" s="74">
        <v>41379</v>
      </c>
      <c r="AG12" s="111">
        <f t="shared" si="3"/>
        <v>-50.83425583091572</v>
      </c>
      <c r="AH12" s="122">
        <f t="shared" si="4"/>
        <v>-54.93933349699171</v>
      </c>
      <c r="AI12" s="35"/>
      <c r="AJ12" s="35"/>
      <c r="AK12" s="21"/>
      <c r="AL12" s="63"/>
    </row>
    <row r="13" spans="2:43" ht="12.75">
      <c r="B13" s="87" t="s">
        <v>56</v>
      </c>
      <c r="C13" s="29" t="s">
        <v>80</v>
      </c>
      <c r="D13" s="4">
        <f>F13</f>
        <v>4254503.888591541</v>
      </c>
      <c r="E13" s="47">
        <v>4265517.719</v>
      </c>
      <c r="F13" s="55">
        <v>4254503.888591541</v>
      </c>
      <c r="G13" s="54">
        <v>4268721.93917958</v>
      </c>
      <c r="H13" s="54">
        <v>4180144.628202008</v>
      </c>
      <c r="I13" s="54">
        <v>4108992.1264194427</v>
      </c>
      <c r="J13" s="54">
        <v>4108710.180606894</v>
      </c>
      <c r="K13" s="54">
        <v>4146316.1169017027</v>
      </c>
      <c r="L13" s="54">
        <v>4227322.2719337735</v>
      </c>
      <c r="M13" s="54">
        <v>4164402.817796948</v>
      </c>
      <c r="N13" s="54">
        <v>4184702.1711533978</v>
      </c>
      <c r="O13" s="54">
        <v>4122540.5736710886</v>
      </c>
      <c r="P13" s="54">
        <v>4137543.880405459</v>
      </c>
      <c r="Q13" s="54">
        <v>4176335.2340058847</v>
      </c>
      <c r="R13" s="54">
        <v>4152190.264860408</v>
      </c>
      <c r="S13" s="54">
        <v>4206199.861719057</v>
      </c>
      <c r="T13" s="54">
        <v>4206622.385737749</v>
      </c>
      <c r="U13" s="54">
        <v>4172776.244218665</v>
      </c>
      <c r="V13" s="54">
        <v>4138444.3140024366</v>
      </c>
      <c r="W13" s="54">
        <v>4074903.8198965546</v>
      </c>
      <c r="X13" s="54">
        <v>3989310.603108147</v>
      </c>
      <c r="Y13" s="54">
        <v>3710156.8676198367</v>
      </c>
      <c r="Z13" s="54">
        <v>3790224.657716506</v>
      </c>
      <c r="AA13" s="56">
        <v>3630657.218002812</v>
      </c>
      <c r="AB13" s="51">
        <f>(AA13-D13)/D13*100</f>
        <v>-14.66320602647878</v>
      </c>
      <c r="AC13" s="5">
        <f t="shared" si="1"/>
        <v>-14.883550903312692</v>
      </c>
      <c r="AD13" s="5">
        <f t="shared" si="2"/>
        <v>-11.380339137402007</v>
      </c>
      <c r="AE13" s="9">
        <v>-8</v>
      </c>
      <c r="AF13" s="74">
        <v>41421</v>
      </c>
      <c r="AG13" s="111">
        <f t="shared" si="3"/>
        <v>-14.883550903312692</v>
      </c>
      <c r="AH13" s="122">
        <f t="shared" si="4"/>
        <v>-11.380339137402007</v>
      </c>
      <c r="AI13" s="35"/>
      <c r="AJ13" s="35"/>
      <c r="AK13" s="21"/>
      <c r="AL13" s="63"/>
      <c r="AQ13" s="54"/>
    </row>
    <row r="14" spans="2:38" ht="12.75">
      <c r="B14" s="85"/>
      <c r="C14" s="27" t="s">
        <v>0</v>
      </c>
      <c r="D14" s="4">
        <f>F14</f>
        <v>70437.51970053282</v>
      </c>
      <c r="E14" s="47">
        <v>71003.509</v>
      </c>
      <c r="F14" s="55">
        <v>70437.51970053282</v>
      </c>
      <c r="G14" s="54">
        <v>68244.27384229944</v>
      </c>
      <c r="H14" s="54">
        <v>66827.75946864387</v>
      </c>
      <c r="I14" s="54">
        <v>68918.7551639733</v>
      </c>
      <c r="J14" s="54">
        <v>74310.90596404737</v>
      </c>
      <c r="K14" s="54">
        <v>70884.5824749968</v>
      </c>
      <c r="L14" s="54">
        <v>76619.39969475528</v>
      </c>
      <c r="M14" s="54">
        <v>75237.09814074986</v>
      </c>
      <c r="N14" s="54">
        <v>71652.346831102</v>
      </c>
      <c r="O14" s="54">
        <v>71106.67871710999</v>
      </c>
      <c r="P14" s="54">
        <v>69329.69812974041</v>
      </c>
      <c r="Q14" s="54">
        <v>74558.42078629302</v>
      </c>
      <c r="R14" s="54">
        <v>76726.26504072249</v>
      </c>
      <c r="S14" s="54">
        <v>84630.99241488101</v>
      </c>
      <c r="T14" s="54">
        <v>80619.06312611853</v>
      </c>
      <c r="U14" s="54">
        <v>68748.04879287368</v>
      </c>
      <c r="V14" s="54">
        <v>80078.16543131959</v>
      </c>
      <c r="W14" s="54">
        <v>78416.89313902984</v>
      </c>
      <c r="X14" s="54">
        <v>70210.34438660438</v>
      </c>
      <c r="Y14" s="54">
        <v>66050.19623119797</v>
      </c>
      <c r="Z14" s="54">
        <v>74536.72123597108</v>
      </c>
      <c r="AA14" s="56">
        <v>67018.85582017421</v>
      </c>
      <c r="AB14" s="51">
        <f>(AA14-D14)/D14*100</f>
        <v>-4.853469989989937</v>
      </c>
      <c r="AC14" s="5">
        <f t="shared" si="1"/>
        <v>-5.611910222388861</v>
      </c>
      <c r="AD14" s="5">
        <f t="shared" si="2"/>
        <v>-2.1822577550541844</v>
      </c>
      <c r="AE14" s="18" t="s">
        <v>76</v>
      </c>
      <c r="AF14" s="74">
        <v>41379</v>
      </c>
      <c r="AG14" s="111">
        <f t="shared" si="3"/>
        <v>-5.611910222388861</v>
      </c>
      <c r="AH14" s="122">
        <f t="shared" si="4"/>
        <v>-2.1822577550541844</v>
      </c>
      <c r="AI14" s="44"/>
      <c r="AK14" s="21"/>
      <c r="AL14" s="63"/>
    </row>
    <row r="15" spans="2:38" ht="12.75">
      <c r="B15" s="85" t="s">
        <v>57</v>
      </c>
      <c r="C15" s="27" t="s">
        <v>36</v>
      </c>
      <c r="D15" s="8" t="s">
        <v>75</v>
      </c>
      <c r="E15" s="47">
        <v>563925.328</v>
      </c>
      <c r="F15" s="55">
        <v>556442.0772480401</v>
      </c>
      <c r="G15" s="54">
        <v>579999.2093844737</v>
      </c>
      <c r="H15" s="54">
        <v>572377.8877790807</v>
      </c>
      <c r="I15" s="54">
        <v>543454.0582822905</v>
      </c>
      <c r="J15" s="54">
        <v>543530.9353738844</v>
      </c>
      <c r="K15" s="54">
        <v>551507.179424718</v>
      </c>
      <c r="L15" s="54">
        <v>566316.3928362711</v>
      </c>
      <c r="M15" s="54">
        <v>560805.9383066292</v>
      </c>
      <c r="N15" s="54">
        <v>576141.5271649713</v>
      </c>
      <c r="O15" s="54">
        <v>561733.8969756213</v>
      </c>
      <c r="P15" s="54">
        <v>558945.1486617783</v>
      </c>
      <c r="Q15" s="54">
        <v>556762.8870739271</v>
      </c>
      <c r="R15" s="54">
        <v>551794.3221258222</v>
      </c>
      <c r="S15" s="54">
        <v>557733.2528738902</v>
      </c>
      <c r="T15" s="54">
        <v>555999.9282240596</v>
      </c>
      <c r="U15" s="54">
        <v>558317.0500992591</v>
      </c>
      <c r="V15" s="54">
        <v>546225.4461549362</v>
      </c>
      <c r="W15" s="54">
        <v>536000.1714960305</v>
      </c>
      <c r="X15" s="54">
        <v>531218.6647075311</v>
      </c>
      <c r="Y15" s="54">
        <v>507876.68444117415</v>
      </c>
      <c r="Z15" s="54">
        <v>514200.0219900462</v>
      </c>
      <c r="AA15" s="56">
        <v>485542.6876732325</v>
      </c>
      <c r="AB15" s="52" t="s">
        <v>37</v>
      </c>
      <c r="AC15" s="5">
        <f aca="true" t="shared" si="5" ref="AC15:AC24">(AA15/E15-1)*100</f>
        <v>-13.899471514208606</v>
      </c>
      <c r="AD15" s="5">
        <f t="shared" si="2"/>
        <v>-9.614005721162421</v>
      </c>
      <c r="AE15" s="18" t="s">
        <v>25</v>
      </c>
      <c r="AF15" s="74">
        <v>41373</v>
      </c>
      <c r="AG15" s="111">
        <f>AC15</f>
        <v>-13.899471514208606</v>
      </c>
      <c r="AH15" s="122">
        <f t="shared" si="4"/>
        <v>-9.614005721162421</v>
      </c>
      <c r="AI15" s="44"/>
      <c r="AK15" s="21"/>
      <c r="AL15" s="63"/>
    </row>
    <row r="16" spans="2:38" ht="12.75">
      <c r="B16" s="85"/>
      <c r="C16" s="27" t="s">
        <v>1</v>
      </c>
      <c r="D16" s="4">
        <f>F16</f>
        <v>1250263.6039204372</v>
      </c>
      <c r="E16" s="47">
        <v>1232429.543</v>
      </c>
      <c r="F16" s="55">
        <v>1250263.6039204372</v>
      </c>
      <c r="G16" s="54">
        <v>1203250.7328926104</v>
      </c>
      <c r="H16" s="54">
        <v>1153116.0016145296</v>
      </c>
      <c r="I16" s="54">
        <v>1143809.7241334962</v>
      </c>
      <c r="J16" s="54">
        <v>1123937.937029777</v>
      </c>
      <c r="K16" s="54">
        <v>1118327.8725265467</v>
      </c>
      <c r="L16" s="54">
        <v>1137260.9730859315</v>
      </c>
      <c r="M16" s="54">
        <v>1101352.233733384</v>
      </c>
      <c r="N16" s="54">
        <v>1075405.8061890537</v>
      </c>
      <c r="O16" s="54">
        <v>1041532.7170520519</v>
      </c>
      <c r="P16" s="54">
        <v>1040595.7772784742</v>
      </c>
      <c r="Q16" s="54">
        <v>1055422.2930516554</v>
      </c>
      <c r="R16" s="54">
        <v>1034163.8296452741</v>
      </c>
      <c r="S16" s="54">
        <v>1032082.4282788149</v>
      </c>
      <c r="T16" s="54">
        <v>1019573.9443233779</v>
      </c>
      <c r="U16" s="54">
        <v>997929.3608048928</v>
      </c>
      <c r="V16" s="54">
        <v>1000387.7232520503</v>
      </c>
      <c r="W16" s="54">
        <v>975946.0756373672</v>
      </c>
      <c r="X16" s="54">
        <v>974992.6945242175</v>
      </c>
      <c r="Y16" s="54">
        <v>911308.1322785175</v>
      </c>
      <c r="Z16" s="54">
        <v>943518.4476881431</v>
      </c>
      <c r="AA16" s="56">
        <v>916495.0779737865</v>
      </c>
      <c r="AB16" s="51">
        <f aca="true" t="shared" si="6" ref="AB16:AB24">(AA16-D16)/D16*100</f>
        <v>-26.6958523706566</v>
      </c>
      <c r="AC16" s="5">
        <f t="shared" si="5"/>
        <v>-25.63509344778937</v>
      </c>
      <c r="AD16" s="5">
        <f t="shared" si="2"/>
        <v>-24.005506567431734</v>
      </c>
      <c r="AE16" s="17">
        <v>-21</v>
      </c>
      <c r="AF16" s="74">
        <v>41375</v>
      </c>
      <c r="AG16" s="111">
        <f aca="true" t="shared" si="7" ref="AG16:AG41">AC16</f>
        <v>-25.63509344778937</v>
      </c>
      <c r="AH16" s="122">
        <f t="shared" si="4"/>
        <v>-24.005506567431734</v>
      </c>
      <c r="AI16" s="44"/>
      <c r="AK16" s="21"/>
      <c r="AL16" s="63"/>
    </row>
    <row r="17" spans="2:38" ht="12.75">
      <c r="B17" s="85"/>
      <c r="C17" s="27" t="s">
        <v>2</v>
      </c>
      <c r="D17" s="4">
        <f>F17</f>
        <v>104586.58006733036</v>
      </c>
      <c r="E17" s="47">
        <v>106987.169</v>
      </c>
      <c r="F17" s="55">
        <v>104586.58006733036</v>
      </c>
      <c r="G17" s="54">
        <v>104180.3520107037</v>
      </c>
      <c r="H17" s="54">
        <v>105612.10503790059</v>
      </c>
      <c r="I17" s="54">
        <v>104668.0655784711</v>
      </c>
      <c r="J17" s="54">
        <v>107419.47656112061</v>
      </c>
      <c r="K17" s="54">
        <v>109289.05279290548</v>
      </c>
      <c r="L17" s="54">
        <v>112351.42449027156</v>
      </c>
      <c r="M17" s="54">
        <v>117168.02150481603</v>
      </c>
      <c r="N17" s="54">
        <v>122751.30011457305</v>
      </c>
      <c r="O17" s="54">
        <v>122614.13000256802</v>
      </c>
      <c r="P17" s="54">
        <v>126224.44143521618</v>
      </c>
      <c r="Q17" s="54">
        <v>127221.80456886392</v>
      </c>
      <c r="R17" s="54">
        <v>127047.9494305293</v>
      </c>
      <c r="S17" s="54">
        <v>130881.80142466059</v>
      </c>
      <c r="T17" s="54">
        <v>131342.66911583414</v>
      </c>
      <c r="U17" s="54">
        <v>134920.73406263682</v>
      </c>
      <c r="V17" s="54">
        <v>131343.00226121588</v>
      </c>
      <c r="W17" s="54">
        <v>134186.19895569416</v>
      </c>
      <c r="X17" s="54">
        <v>130333.86516980571</v>
      </c>
      <c r="Y17" s="54">
        <v>123633.85197433659</v>
      </c>
      <c r="Z17" s="54">
        <v>117278.12076091775</v>
      </c>
      <c r="AA17" s="56">
        <v>115045.01877238804</v>
      </c>
      <c r="AB17" s="51">
        <f t="shared" si="6"/>
        <v>9.999790315664574</v>
      </c>
      <c r="AC17" s="5">
        <f t="shared" si="5"/>
        <v>7.5316038808243</v>
      </c>
      <c r="AD17" s="5">
        <f t="shared" si="2"/>
        <v>13.632985437124745</v>
      </c>
      <c r="AE17" s="17">
        <v>25</v>
      </c>
      <c r="AF17" s="74">
        <v>41379</v>
      </c>
      <c r="AG17" s="111">
        <f t="shared" si="7"/>
        <v>7.5316038808243</v>
      </c>
      <c r="AH17" s="122">
        <f t="shared" si="4"/>
        <v>13.632985437124745</v>
      </c>
      <c r="AI17" s="44"/>
      <c r="AK17" s="21"/>
      <c r="AL17" s="63"/>
    </row>
    <row r="18" spans="2:38" ht="12.75">
      <c r="B18" s="86"/>
      <c r="C18" s="28" t="s">
        <v>3</v>
      </c>
      <c r="D18" s="36">
        <v>116373.26334765083</v>
      </c>
      <c r="E18" s="48">
        <v>115397.149</v>
      </c>
      <c r="F18" s="55">
        <v>98980.693282456</v>
      </c>
      <c r="G18" s="54">
        <v>91553.65839056367</v>
      </c>
      <c r="H18" s="54">
        <v>82100.60289805009</v>
      </c>
      <c r="I18" s="54">
        <v>82294.23033035926</v>
      </c>
      <c r="J18" s="54">
        <v>81841.97623850025</v>
      </c>
      <c r="K18" s="54">
        <v>80295.65385546486</v>
      </c>
      <c r="L18" s="54">
        <v>82418.10578928278</v>
      </c>
      <c r="M18" s="54">
        <v>80617.99624161814</v>
      </c>
      <c r="N18" s="54">
        <v>80060.20265405884</v>
      </c>
      <c r="O18" s="54">
        <v>80322.2587233467</v>
      </c>
      <c r="P18" s="54">
        <v>78439.95184078984</v>
      </c>
      <c r="Q18" s="54">
        <v>80251.37531885503</v>
      </c>
      <c r="R18" s="54">
        <v>78143.52819748604</v>
      </c>
      <c r="S18" s="54">
        <v>81234.7804659075</v>
      </c>
      <c r="T18" s="54">
        <v>80492.57523234397</v>
      </c>
      <c r="U18" s="54">
        <v>79453.73103500524</v>
      </c>
      <c r="V18" s="54">
        <v>78048.52578278612</v>
      </c>
      <c r="W18" s="54">
        <v>76039.69716308611</v>
      </c>
      <c r="X18" s="54">
        <v>73588.19132183194</v>
      </c>
      <c r="Y18" s="54">
        <v>67380.66778587036</v>
      </c>
      <c r="Z18" s="54">
        <v>67945.41296803247</v>
      </c>
      <c r="AA18" s="56">
        <v>66147.73475340457</v>
      </c>
      <c r="AB18" s="51">
        <f t="shared" si="6"/>
        <v>-43.15899301045092</v>
      </c>
      <c r="AC18" s="5">
        <f t="shared" si="5"/>
        <v>-42.678189776244324</v>
      </c>
      <c r="AD18" s="5">
        <f t="shared" si="2"/>
        <v>-40.40970482963594</v>
      </c>
      <c r="AE18" s="9">
        <v>-6</v>
      </c>
      <c r="AF18" s="74">
        <v>41379</v>
      </c>
      <c r="AG18" s="111">
        <f t="shared" si="7"/>
        <v>-42.678189776244324</v>
      </c>
      <c r="AH18" s="122">
        <f t="shared" si="4"/>
        <v>-40.40970482963594</v>
      </c>
      <c r="AI18" s="35"/>
      <c r="AJ18" s="35"/>
      <c r="AK18" s="21"/>
      <c r="AL18" s="63"/>
    </row>
    <row r="19" spans="2:38" ht="12.75">
      <c r="B19" s="84"/>
      <c r="C19" s="26" t="s">
        <v>4</v>
      </c>
      <c r="D19" s="4">
        <f aca="true" t="shared" si="8" ref="D19:D26">F19</f>
        <v>3507.9917416630715</v>
      </c>
      <c r="E19" s="47">
        <v>3367.972</v>
      </c>
      <c r="F19" s="55">
        <v>3507.9917416630715</v>
      </c>
      <c r="G19" s="54">
        <v>3344.67803935382</v>
      </c>
      <c r="H19" s="54">
        <v>3250.5249366386906</v>
      </c>
      <c r="I19" s="54">
        <v>3312.72477252215</v>
      </c>
      <c r="J19" s="54">
        <v>3245.467459741293</v>
      </c>
      <c r="K19" s="54">
        <v>3286.220836660209</v>
      </c>
      <c r="L19" s="54">
        <v>3376.2011417396934</v>
      </c>
      <c r="M19" s="54">
        <v>3530.4630104890966</v>
      </c>
      <c r="N19" s="54">
        <v>3661.285628081743</v>
      </c>
      <c r="O19" s="54">
        <v>3890.9203013306897</v>
      </c>
      <c r="P19" s="54">
        <v>3875.575246891601</v>
      </c>
      <c r="Q19" s="54">
        <v>3842.468548864103</v>
      </c>
      <c r="R19" s="54">
        <v>3875.8076928390656</v>
      </c>
      <c r="S19" s="54">
        <v>3852.2639648237764</v>
      </c>
      <c r="T19" s="54">
        <v>3904.9385672901217</v>
      </c>
      <c r="U19" s="54">
        <v>3832.5390492783736</v>
      </c>
      <c r="V19" s="54">
        <v>4363.535379444247</v>
      </c>
      <c r="W19" s="54">
        <v>4591.689776268242</v>
      </c>
      <c r="X19" s="54">
        <v>4993.594543851572</v>
      </c>
      <c r="Y19" s="54">
        <v>4750.8950658486065</v>
      </c>
      <c r="Z19" s="54">
        <v>4618.011541580012</v>
      </c>
      <c r="AA19" s="56">
        <v>4413.24671477542</v>
      </c>
      <c r="AB19" s="51">
        <f>(AA19-D19)/D19*100</f>
        <v>25.80550468123919</v>
      </c>
      <c r="AC19" s="5">
        <f>(AA19/E19-1)*100</f>
        <v>31.035730545723638</v>
      </c>
      <c r="AD19" s="5">
        <f t="shared" si="2"/>
        <v>39.36983343430116</v>
      </c>
      <c r="AE19" s="9">
        <v>10</v>
      </c>
      <c r="AF19" s="74">
        <v>41379</v>
      </c>
      <c r="AG19" s="111">
        <f t="shared" si="7"/>
        <v>31.035730545723638</v>
      </c>
      <c r="AH19" s="122">
        <f t="shared" si="4"/>
        <v>39.36983343430116</v>
      </c>
      <c r="AI19" s="35"/>
      <c r="AJ19" s="35"/>
      <c r="AK19" s="21"/>
      <c r="AL19" s="63"/>
    </row>
    <row r="20" spans="2:38" ht="12.75">
      <c r="B20" s="85"/>
      <c r="C20" s="27" t="s">
        <v>5</v>
      </c>
      <c r="D20" s="4">
        <f t="shared" si="8"/>
        <v>55247.0677570126</v>
      </c>
      <c r="E20" s="47">
        <v>55607.836</v>
      </c>
      <c r="F20" s="55">
        <v>55247.0677570126</v>
      </c>
      <c r="G20" s="54">
        <v>56028.63766685256</v>
      </c>
      <c r="H20" s="54">
        <v>56020.478256239665</v>
      </c>
      <c r="I20" s="54">
        <v>56386.85807280676</v>
      </c>
      <c r="J20" s="54">
        <v>57846.81952462758</v>
      </c>
      <c r="K20" s="54">
        <v>58985.743566985664</v>
      </c>
      <c r="L20" s="54">
        <v>61058.80766436419</v>
      </c>
      <c r="M20" s="54">
        <v>62565.06638380085</v>
      </c>
      <c r="N20" s="54">
        <v>65364.15366976899</v>
      </c>
      <c r="O20" s="54">
        <v>66293.12467980063</v>
      </c>
      <c r="P20" s="54">
        <v>68203.02327482711</v>
      </c>
      <c r="Q20" s="54">
        <v>70170.48500803515</v>
      </c>
      <c r="R20" s="54">
        <v>68258.96078597366</v>
      </c>
      <c r="S20" s="54">
        <v>68331.28268874752</v>
      </c>
      <c r="T20" s="54">
        <v>68207.52756722999</v>
      </c>
      <c r="U20" s="54">
        <v>69450.64141087189</v>
      </c>
      <c r="V20" s="54">
        <v>69025.50327822685</v>
      </c>
      <c r="W20" s="54">
        <v>68405.86220320968</v>
      </c>
      <c r="X20" s="54">
        <v>67608.02447433035</v>
      </c>
      <c r="Y20" s="54">
        <v>61824.86222440528</v>
      </c>
      <c r="Z20" s="54">
        <v>61492.55768678178</v>
      </c>
      <c r="AA20" s="56">
        <v>57512.47818905786</v>
      </c>
      <c r="AB20" s="51">
        <f t="shared" si="6"/>
        <v>4.100507998015349</v>
      </c>
      <c r="AC20" s="5">
        <f t="shared" si="5"/>
        <v>3.4251327260026</v>
      </c>
      <c r="AD20" s="5">
        <f t="shared" si="2"/>
        <v>11.691957665181963</v>
      </c>
      <c r="AE20" s="17">
        <v>13</v>
      </c>
      <c r="AF20" s="74">
        <v>41404</v>
      </c>
      <c r="AG20" s="111">
        <f t="shared" si="7"/>
        <v>3.4251327260026</v>
      </c>
      <c r="AH20" s="122">
        <f t="shared" si="4"/>
        <v>11.691957665181963</v>
      </c>
      <c r="AI20" s="44"/>
      <c r="AK20" s="21"/>
      <c r="AL20" s="63"/>
    </row>
    <row r="21" spans="2:38" ht="12.75">
      <c r="B21" s="85"/>
      <c r="C21" s="27" t="s">
        <v>6</v>
      </c>
      <c r="D21" s="4">
        <f t="shared" si="8"/>
        <v>518984.17370728636</v>
      </c>
      <c r="E21" s="47">
        <v>516850.887</v>
      </c>
      <c r="F21" s="55">
        <v>518984.17370728636</v>
      </c>
      <c r="G21" s="54">
        <v>520513.45127513784</v>
      </c>
      <c r="H21" s="54">
        <v>517692.9744276513</v>
      </c>
      <c r="I21" s="54">
        <v>511179.71266983735</v>
      </c>
      <c r="J21" s="54">
        <v>503475.0017164028</v>
      </c>
      <c r="K21" s="54">
        <v>530240.6519434422</v>
      </c>
      <c r="L21" s="54">
        <v>523915.87268454244</v>
      </c>
      <c r="M21" s="54">
        <v>530297.2875065996</v>
      </c>
      <c r="N21" s="54">
        <v>541660.7457973066</v>
      </c>
      <c r="O21" s="54">
        <v>548049.7700470508</v>
      </c>
      <c r="P21" s="54">
        <v>551301.1950133027</v>
      </c>
      <c r="Q21" s="54">
        <v>557228.1254042891</v>
      </c>
      <c r="R21" s="54">
        <v>558402.6295462894</v>
      </c>
      <c r="S21" s="54">
        <v>573727.1134190247</v>
      </c>
      <c r="T21" s="54">
        <v>576989.3986555714</v>
      </c>
      <c r="U21" s="54">
        <v>574433.4248304395</v>
      </c>
      <c r="V21" s="54">
        <v>563668.0277252946</v>
      </c>
      <c r="W21" s="54">
        <v>555367.3888478192</v>
      </c>
      <c r="X21" s="54">
        <v>541177.4730088124</v>
      </c>
      <c r="Y21" s="54">
        <v>490779.67305582034</v>
      </c>
      <c r="Z21" s="54">
        <v>500313.8894021017</v>
      </c>
      <c r="AA21" s="56">
        <v>488792.01772467775</v>
      </c>
      <c r="AB21" s="51">
        <f t="shared" si="6"/>
        <v>-5.817548494193076</v>
      </c>
      <c r="AC21" s="5">
        <f t="shared" si="5"/>
        <v>-5.428813218873751</v>
      </c>
      <c r="AD21" s="5">
        <f t="shared" si="2"/>
        <v>-2.2414827938849857</v>
      </c>
      <c r="AE21" s="17">
        <v>-6.5</v>
      </c>
      <c r="AF21" s="74">
        <v>41416</v>
      </c>
      <c r="AG21" s="111">
        <f t="shared" si="7"/>
        <v>-5.428813218873751</v>
      </c>
      <c r="AH21" s="122">
        <f t="shared" si="4"/>
        <v>-2.2414827938849857</v>
      </c>
      <c r="AI21" s="44"/>
      <c r="AK21" s="21"/>
      <c r="AL21" s="63"/>
    </row>
    <row r="22" spans="2:38" ht="12.75">
      <c r="B22" s="84" t="s">
        <v>58</v>
      </c>
      <c r="C22" s="26" t="s">
        <v>34</v>
      </c>
      <c r="D22" s="4">
        <f t="shared" si="8"/>
        <v>1266671.2605207665</v>
      </c>
      <c r="E22" s="47">
        <v>1261331.418</v>
      </c>
      <c r="F22" s="55">
        <v>1266671.2605207665</v>
      </c>
      <c r="G22" s="54">
        <v>1280928.3180962894</v>
      </c>
      <c r="H22" s="54">
        <v>1295304.7914978096</v>
      </c>
      <c r="I22" s="54">
        <v>1288800.8379370235</v>
      </c>
      <c r="J22" s="54">
        <v>1360085.7268688735</v>
      </c>
      <c r="K22" s="54">
        <v>1337726.3465039642</v>
      </c>
      <c r="L22" s="54">
        <v>1351554.3772259883</v>
      </c>
      <c r="M22" s="54">
        <v>1344956.135623982</v>
      </c>
      <c r="N22" s="54">
        <v>1302390.4761827886</v>
      </c>
      <c r="O22" s="54">
        <v>1323541.5962647328</v>
      </c>
      <c r="P22" s="54">
        <v>1342087.5459058604</v>
      </c>
      <c r="Q22" s="54">
        <v>1317124.473347503</v>
      </c>
      <c r="R22" s="54">
        <v>1349150.886909394</v>
      </c>
      <c r="S22" s="54">
        <v>1352903.9331760313</v>
      </c>
      <c r="T22" s="54">
        <v>1348806.4354497574</v>
      </c>
      <c r="U22" s="54">
        <v>1351406.688369183</v>
      </c>
      <c r="V22" s="54">
        <v>1333499.61900783</v>
      </c>
      <c r="W22" s="54">
        <v>1365227.2965479565</v>
      </c>
      <c r="X22" s="54">
        <v>1281952.6327500527</v>
      </c>
      <c r="Y22" s="54">
        <v>1206847.8900560604</v>
      </c>
      <c r="Z22" s="54">
        <v>1257380.6382047145</v>
      </c>
      <c r="AA22" s="56">
        <v>1307728.354424262</v>
      </c>
      <c r="AB22" s="51">
        <f t="shared" si="6"/>
        <v>3.241337763250084</v>
      </c>
      <c r="AC22" s="5">
        <f t="shared" si="5"/>
        <v>3.6784096362104446</v>
      </c>
      <c r="AD22" s="5">
        <f t="shared" si="2"/>
        <v>0.17013457590513426</v>
      </c>
      <c r="AE22" s="9">
        <v>-6</v>
      </c>
      <c r="AF22" s="74">
        <v>41376</v>
      </c>
      <c r="AG22" s="111">
        <f t="shared" si="7"/>
        <v>3.6784096362104446</v>
      </c>
      <c r="AH22" s="122">
        <f t="shared" si="4"/>
        <v>0.17013457590513426</v>
      </c>
      <c r="AI22" s="35"/>
      <c r="AJ22" s="35"/>
      <c r="AK22" s="21"/>
      <c r="AL22" s="63"/>
    </row>
    <row r="23" spans="2:38" ht="12.75">
      <c r="B23" s="86"/>
      <c r="C23" s="28" t="s">
        <v>7</v>
      </c>
      <c r="D23" s="4">
        <f t="shared" si="8"/>
        <v>26323.42181687259</v>
      </c>
      <c r="E23" s="47">
        <v>25909.159</v>
      </c>
      <c r="F23" s="55">
        <v>26323.42181687259</v>
      </c>
      <c r="G23" s="54">
        <v>24420.648414480598</v>
      </c>
      <c r="H23" s="54">
        <v>19668.03604493148</v>
      </c>
      <c r="I23" s="54">
        <v>15888.952062929677</v>
      </c>
      <c r="J23" s="54">
        <v>13957.577601028355</v>
      </c>
      <c r="K23" s="54">
        <v>12573.94714587551</v>
      </c>
      <c r="L23" s="54">
        <v>12602.328982725594</v>
      </c>
      <c r="M23" s="54">
        <v>12040.538095910255</v>
      </c>
      <c r="N23" s="54">
        <v>11509.365535963776</v>
      </c>
      <c r="O23" s="54">
        <v>10714.021093916384</v>
      </c>
      <c r="P23" s="54">
        <v>10062.599687764017</v>
      </c>
      <c r="Q23" s="54">
        <v>10691.033493341369</v>
      </c>
      <c r="R23" s="54">
        <v>10645.745153336615</v>
      </c>
      <c r="S23" s="54">
        <v>10871.640380945588</v>
      </c>
      <c r="T23" s="54">
        <v>11009.36216668168</v>
      </c>
      <c r="U23" s="54">
        <v>11097.735308172872</v>
      </c>
      <c r="V23" s="54">
        <v>11592.386003566839</v>
      </c>
      <c r="W23" s="54">
        <v>12085.43067264601</v>
      </c>
      <c r="X23" s="54">
        <v>11562.539097936122</v>
      </c>
      <c r="Y23" s="54">
        <v>10882.194988023497</v>
      </c>
      <c r="Z23" s="54">
        <v>12034.54222909258</v>
      </c>
      <c r="AA23" s="56">
        <v>11494.185089731698</v>
      </c>
      <c r="AB23" s="51">
        <f t="shared" si="6"/>
        <v>-56.3347608464632</v>
      </c>
      <c r="AC23" s="5">
        <f t="shared" si="5"/>
        <v>-55.63659519117661</v>
      </c>
      <c r="AD23" s="5">
        <f t="shared" si="2"/>
        <v>-55.63975908598201</v>
      </c>
      <c r="AE23" s="9">
        <v>-8</v>
      </c>
      <c r="AF23" s="74">
        <v>41379</v>
      </c>
      <c r="AG23" s="111">
        <f t="shared" si="7"/>
        <v>-55.63659519117661</v>
      </c>
      <c r="AH23" s="122">
        <f t="shared" si="4"/>
        <v>-55.63975908598201</v>
      </c>
      <c r="AI23" s="35"/>
      <c r="AJ23" s="35"/>
      <c r="AK23" s="21"/>
      <c r="AL23" s="63"/>
    </row>
    <row r="24" spans="2:38" ht="12.75">
      <c r="B24" s="84"/>
      <c r="C24" s="26" t="s">
        <v>8</v>
      </c>
      <c r="D24" s="4">
        <f t="shared" si="8"/>
        <v>230.33009954273106</v>
      </c>
      <c r="E24" s="47">
        <v>229.483</v>
      </c>
      <c r="F24" s="55">
        <v>230.33009954273106</v>
      </c>
      <c r="G24" s="54">
        <v>238.25892652249763</v>
      </c>
      <c r="H24" s="54">
        <v>238.7514472294139</v>
      </c>
      <c r="I24" s="54">
        <v>246.07727295019637</v>
      </c>
      <c r="J24" s="54">
        <v>232.28141805349537</v>
      </c>
      <c r="K24" s="54">
        <v>235.697682019126</v>
      </c>
      <c r="L24" s="54">
        <v>238.5594531785232</v>
      </c>
      <c r="M24" s="54">
        <v>250.85674790801</v>
      </c>
      <c r="N24" s="54">
        <v>262.36469033837733</v>
      </c>
      <c r="O24" s="54">
        <v>261.3335849332369</v>
      </c>
      <c r="P24" s="54">
        <v>254.9033755038933</v>
      </c>
      <c r="Q24" s="54">
        <v>254.67242775962967</v>
      </c>
      <c r="R24" s="54">
        <v>260.2687825595535</v>
      </c>
      <c r="S24" s="54">
        <v>270.4628388751087</v>
      </c>
      <c r="T24" s="54">
        <v>271.3275117158439</v>
      </c>
      <c r="U24" s="54">
        <v>271.83625914038214</v>
      </c>
      <c r="V24" s="54">
        <v>274.02122234360843</v>
      </c>
      <c r="W24" s="54">
        <v>244.20722450173372</v>
      </c>
      <c r="X24" s="54">
        <v>264.1579460214798</v>
      </c>
      <c r="Y24" s="54">
        <v>248.01196275831768</v>
      </c>
      <c r="Z24" s="54">
        <v>234.12169391563188</v>
      </c>
      <c r="AA24" s="56">
        <v>222.04159791181667</v>
      </c>
      <c r="AB24" s="51">
        <f t="shared" si="6"/>
        <v>-3.5985316931522906</v>
      </c>
      <c r="AC24" s="5">
        <f t="shared" si="5"/>
        <v>-3.242681195636865</v>
      </c>
      <c r="AD24" s="5">
        <f t="shared" si="2"/>
        <v>5.490733584540686</v>
      </c>
      <c r="AE24" s="9">
        <v>-8</v>
      </c>
      <c r="AF24" s="74">
        <v>41379</v>
      </c>
      <c r="AG24" s="111">
        <f t="shared" si="7"/>
        <v>-3.242681195636865</v>
      </c>
      <c r="AH24" s="122">
        <f t="shared" si="4"/>
        <v>5.490733584540686</v>
      </c>
      <c r="AI24" s="35"/>
      <c r="AJ24" s="35"/>
      <c r="AK24" s="21"/>
      <c r="AL24" s="63"/>
    </row>
    <row r="25" spans="2:38" ht="12.75">
      <c r="B25" s="86"/>
      <c r="C25" s="28" t="s">
        <v>9</v>
      </c>
      <c r="D25" s="4">
        <f t="shared" si="8"/>
        <v>48753.866401020045</v>
      </c>
      <c r="E25" s="47">
        <v>49414.386</v>
      </c>
      <c r="F25" s="55">
        <v>48753.866401020045</v>
      </c>
      <c r="G25" s="54">
        <v>50122.502705864885</v>
      </c>
      <c r="H25" s="54">
        <v>30211.909335178807</v>
      </c>
      <c r="I25" s="54">
        <v>24330.244510171895</v>
      </c>
      <c r="J25" s="54">
        <v>22908.659394401348</v>
      </c>
      <c r="K25" s="54">
        <v>22060.95845333464</v>
      </c>
      <c r="L25" s="54">
        <v>23344.966033599765</v>
      </c>
      <c r="M25" s="54">
        <v>23036.96611944313</v>
      </c>
      <c r="N25" s="54">
        <v>23803.04182528854</v>
      </c>
      <c r="O25" s="54">
        <v>21255.518051313535</v>
      </c>
      <c r="P25" s="54">
        <v>19647.745824326263</v>
      </c>
      <c r="Q25" s="54">
        <v>20713.271093966003</v>
      </c>
      <c r="R25" s="54">
        <v>21248.299120658965</v>
      </c>
      <c r="S25" s="54">
        <v>21451.175083111884</v>
      </c>
      <c r="T25" s="54">
        <v>22241.497970815213</v>
      </c>
      <c r="U25" s="54">
        <v>23343.28251848465</v>
      </c>
      <c r="V25" s="54">
        <v>23747.970679450576</v>
      </c>
      <c r="W25" s="54">
        <v>26157.371827598396</v>
      </c>
      <c r="X25" s="54">
        <v>24919.265154669018</v>
      </c>
      <c r="Y25" s="54">
        <v>20423.102532526944</v>
      </c>
      <c r="Z25" s="54">
        <v>21120.58427841521</v>
      </c>
      <c r="AA25" s="56">
        <v>21611.695288993586</v>
      </c>
      <c r="AB25" s="51">
        <f>(AA25-D25)/D25*100</f>
        <v>-55.67183305785689</v>
      </c>
      <c r="AC25" s="5">
        <f>(AA25/E25-1)*100</f>
        <v>-56.264365423879624</v>
      </c>
      <c r="AD25" s="5">
        <f t="shared" si="2"/>
        <v>-55.44078638627386</v>
      </c>
      <c r="AE25" s="9">
        <v>-8</v>
      </c>
      <c r="AF25" s="74">
        <v>41379</v>
      </c>
      <c r="AG25" s="111">
        <f t="shared" si="7"/>
        <v>-56.264365423879624</v>
      </c>
      <c r="AH25" s="122">
        <f t="shared" si="4"/>
        <v>-55.44078638627386</v>
      </c>
      <c r="AI25" s="35"/>
      <c r="AJ25" s="35"/>
      <c r="AK25" s="21"/>
      <c r="AL25" s="63"/>
    </row>
    <row r="26" spans="2:38" ht="12.75">
      <c r="B26" s="85"/>
      <c r="C26" s="27" t="s">
        <v>10</v>
      </c>
      <c r="D26" s="4">
        <f t="shared" si="8"/>
        <v>12901.017120779683</v>
      </c>
      <c r="E26" s="49">
        <v>13167.499</v>
      </c>
      <c r="F26" s="65">
        <v>12901.017120779683</v>
      </c>
      <c r="G26" s="66">
        <v>13446.735918995573</v>
      </c>
      <c r="H26" s="66">
        <v>13221.687824808932</v>
      </c>
      <c r="I26" s="66">
        <v>13333.843322874813</v>
      </c>
      <c r="J26" s="66">
        <v>12505.074901854941</v>
      </c>
      <c r="K26" s="66">
        <v>10177.484646676423</v>
      </c>
      <c r="L26" s="66">
        <v>10238.603720629804</v>
      </c>
      <c r="M26" s="66">
        <v>9534.496298398455</v>
      </c>
      <c r="N26" s="66">
        <v>8644.563360888007</v>
      </c>
      <c r="O26" s="66">
        <v>9062.534244184735</v>
      </c>
      <c r="P26" s="66">
        <v>9760.026827102145</v>
      </c>
      <c r="Q26" s="66">
        <v>10259.689977077964</v>
      </c>
      <c r="R26" s="66">
        <v>11037.184174181795</v>
      </c>
      <c r="S26" s="66">
        <v>11425.613273821451</v>
      </c>
      <c r="T26" s="66">
        <v>12842.568285325875</v>
      </c>
      <c r="U26" s="66">
        <v>13096.361817535846</v>
      </c>
      <c r="V26" s="66">
        <v>12947.839684178083</v>
      </c>
      <c r="W26" s="66">
        <v>12358.937620200835</v>
      </c>
      <c r="X26" s="66">
        <v>12187.5954619461</v>
      </c>
      <c r="Y26" s="66">
        <v>11689.985798565582</v>
      </c>
      <c r="Z26" s="66">
        <v>12252.092878323783</v>
      </c>
      <c r="AA26" s="67">
        <v>12097.915326088829</v>
      </c>
      <c r="AB26" s="51">
        <f>(AA26-D26)/D26*100</f>
        <v>-6.22510447953206</v>
      </c>
      <c r="AC26" s="5">
        <f>(AA26/E26-1)*100</f>
        <v>-8.122906817089337</v>
      </c>
      <c r="AD26" s="5">
        <f t="shared" si="2"/>
        <v>-8.434415934027617</v>
      </c>
      <c r="AE26" s="17">
        <v>-28</v>
      </c>
      <c r="AF26" s="74">
        <v>41379</v>
      </c>
      <c r="AG26" s="111">
        <f t="shared" si="7"/>
        <v>-8.122906817089337</v>
      </c>
      <c r="AH26" s="122">
        <f t="shared" si="4"/>
        <v>-8.434415934027617</v>
      </c>
      <c r="AI26" s="44"/>
      <c r="AK26" s="21"/>
      <c r="AL26" s="63"/>
    </row>
    <row r="27" spans="2:38" ht="12.75">
      <c r="B27" s="84"/>
      <c r="C27" s="26" t="s">
        <v>11</v>
      </c>
      <c r="D27" s="4">
        <f>F27</f>
        <v>107.9429838584471</v>
      </c>
      <c r="E27" s="47">
        <v>107.658</v>
      </c>
      <c r="F27" s="55">
        <v>107.9429838584471</v>
      </c>
      <c r="G27" s="54">
        <v>109.2230780735368</v>
      </c>
      <c r="H27" s="54">
        <v>116.33567131455835</v>
      </c>
      <c r="I27" s="54">
        <v>116.19287703683638</v>
      </c>
      <c r="J27" s="54">
        <v>118.36181938860832</v>
      </c>
      <c r="K27" s="54">
        <v>115.6783026206913</v>
      </c>
      <c r="L27" s="54">
        <v>120.61931351140265</v>
      </c>
      <c r="M27" s="54">
        <v>120.61872563414362</v>
      </c>
      <c r="N27" s="54">
        <v>118.63433561610294</v>
      </c>
      <c r="O27" s="54">
        <v>119.39120609835854</v>
      </c>
      <c r="P27" s="54">
        <v>119.92590027179051</v>
      </c>
      <c r="Q27" s="54">
        <v>118.9410861965105</v>
      </c>
      <c r="R27" s="54">
        <v>117.34141344446215</v>
      </c>
      <c r="S27" s="54">
        <v>112.11265715847608</v>
      </c>
      <c r="T27" s="54">
        <v>106.02482749687205</v>
      </c>
      <c r="U27" s="54">
        <v>104.70369384820981</v>
      </c>
      <c r="V27" s="54">
        <v>94.18008144994015</v>
      </c>
      <c r="W27" s="54">
        <v>99.81093986037455</v>
      </c>
      <c r="X27" s="54">
        <v>96.63674270590641</v>
      </c>
      <c r="Y27" s="54">
        <v>91.38018342944459</v>
      </c>
      <c r="Z27" s="54">
        <v>87.98682579241598</v>
      </c>
      <c r="AA27" s="56">
        <v>85.32786042479106</v>
      </c>
      <c r="AB27" s="51">
        <f aca="true" t="shared" si="9" ref="AB27:AB39">(AA27-D27)/D27*100</f>
        <v>-20.95098970333522</v>
      </c>
      <c r="AC27" s="5">
        <f aca="true" t="shared" si="10" ref="AC27:AC39">(AA27/E27-1)*100</f>
        <v>-20.741737330443577</v>
      </c>
      <c r="AD27" s="5">
        <f t="shared" si="2"/>
        <v>-16.092716669323682</v>
      </c>
      <c r="AE27" s="9">
        <v>-8</v>
      </c>
      <c r="AF27" s="74">
        <v>41373</v>
      </c>
      <c r="AG27" s="111">
        <f t="shared" si="7"/>
        <v>-20.741737330443577</v>
      </c>
      <c r="AH27" s="122">
        <f t="shared" si="4"/>
        <v>-16.092716669323682</v>
      </c>
      <c r="AI27" s="35"/>
      <c r="AJ27" s="35"/>
      <c r="AK27" s="21"/>
      <c r="AL27" s="63"/>
    </row>
    <row r="28" spans="2:38" ht="12.75">
      <c r="B28" s="85"/>
      <c r="C28" s="27" t="s">
        <v>12</v>
      </c>
      <c r="D28" s="4">
        <f>F28</f>
        <v>211849.32493317215</v>
      </c>
      <c r="E28" s="47">
        <v>213034.498</v>
      </c>
      <c r="F28" s="55">
        <v>211849.32493317215</v>
      </c>
      <c r="G28" s="54">
        <v>216415.6904597994</v>
      </c>
      <c r="H28" s="54">
        <v>215082.14025694667</v>
      </c>
      <c r="I28" s="54">
        <v>220009.99635530147</v>
      </c>
      <c r="J28" s="54">
        <v>219976.40132233215</v>
      </c>
      <c r="K28" s="54">
        <v>223195.4532679942</v>
      </c>
      <c r="L28" s="54">
        <v>231282.63262461382</v>
      </c>
      <c r="M28" s="54">
        <v>224653.56188552608</v>
      </c>
      <c r="N28" s="54">
        <v>225508.78780856062</v>
      </c>
      <c r="O28" s="54">
        <v>213368.5603249192</v>
      </c>
      <c r="P28" s="54">
        <v>213005.66719535214</v>
      </c>
      <c r="Q28" s="54">
        <v>214529.6206678525</v>
      </c>
      <c r="R28" s="54">
        <v>213535.35815602896</v>
      </c>
      <c r="S28" s="54">
        <v>214314.86637124984</v>
      </c>
      <c r="T28" s="54">
        <v>215514.61322185362</v>
      </c>
      <c r="U28" s="54">
        <v>209474.29751606248</v>
      </c>
      <c r="V28" s="54">
        <v>205542.62298169767</v>
      </c>
      <c r="W28" s="54">
        <v>204198.99322081867</v>
      </c>
      <c r="X28" s="54">
        <v>203313.0838155264</v>
      </c>
      <c r="Y28" s="54">
        <v>197865.53767276672</v>
      </c>
      <c r="Z28" s="54">
        <v>209176.61898927492</v>
      </c>
      <c r="AA28" s="56">
        <v>194378.91113304443</v>
      </c>
      <c r="AB28" s="51">
        <f>(AA28-D28)/D28*100</f>
        <v>-8.246622360320835</v>
      </c>
      <c r="AC28" s="5">
        <f>(AA28/E28-1)*100</f>
        <v>-8.757073169884233</v>
      </c>
      <c r="AD28" s="5">
        <f t="shared" si="2"/>
        <v>-5.5629300458871604</v>
      </c>
      <c r="AE28" s="17">
        <v>-6</v>
      </c>
      <c r="AF28" s="74">
        <v>41379</v>
      </c>
      <c r="AG28" s="111">
        <f t="shared" si="7"/>
        <v>-8.757073169884233</v>
      </c>
      <c r="AH28" s="122">
        <f t="shared" si="4"/>
        <v>-5.5629300458871604</v>
      </c>
      <c r="AI28" s="44"/>
      <c r="AK28" s="21"/>
      <c r="AL28" s="63"/>
    </row>
    <row r="29" spans="2:38" ht="12.75">
      <c r="B29" s="84"/>
      <c r="C29" s="26" t="s">
        <v>13</v>
      </c>
      <c r="D29" s="4">
        <f>F29</f>
        <v>59643.06321858133</v>
      </c>
      <c r="E29" s="47">
        <v>61912.947</v>
      </c>
      <c r="F29" s="55">
        <v>59643.06321858133</v>
      </c>
      <c r="G29" s="54">
        <v>60596.76723980196</v>
      </c>
      <c r="H29" s="54">
        <v>61799.40262857881</v>
      </c>
      <c r="I29" s="54">
        <v>61471.0878921995</v>
      </c>
      <c r="J29" s="54">
        <v>62529.31546514222</v>
      </c>
      <c r="K29" s="54">
        <v>63214.92787717951</v>
      </c>
      <c r="L29" s="54">
        <v>65370.28466268249</v>
      </c>
      <c r="M29" s="54">
        <v>68137.87423893575</v>
      </c>
      <c r="N29" s="54">
        <v>65819.90766661553</v>
      </c>
      <c r="O29" s="54">
        <v>67785.88812736137</v>
      </c>
      <c r="P29" s="54">
        <v>69400.7203894458</v>
      </c>
      <c r="Q29" s="54">
        <v>72040.7472854562</v>
      </c>
      <c r="R29" s="54">
        <v>72706.13283558155</v>
      </c>
      <c r="S29" s="54">
        <v>75176.66168742377</v>
      </c>
      <c r="T29" s="54">
        <v>74498.10466300248</v>
      </c>
      <c r="U29" s="54">
        <v>76644.41021665318</v>
      </c>
      <c r="V29" s="54">
        <v>76517.07936889722</v>
      </c>
      <c r="W29" s="54">
        <v>74461.10426538755</v>
      </c>
      <c r="X29" s="54">
        <v>74066.20741206674</v>
      </c>
      <c r="Y29" s="54">
        <v>71440.94340384466</v>
      </c>
      <c r="Z29" s="54">
        <v>71847.7697746554</v>
      </c>
      <c r="AA29" s="56">
        <v>72834.92513629691</v>
      </c>
      <c r="AB29" s="51">
        <f t="shared" si="9"/>
        <v>22.118015416763097</v>
      </c>
      <c r="AC29" s="5">
        <f t="shared" si="10"/>
        <v>17.64086296247036</v>
      </c>
      <c r="AD29" s="5">
        <f t="shared" si="2"/>
        <v>17.17655990711593</v>
      </c>
      <c r="AE29" s="11" t="s">
        <v>25</v>
      </c>
      <c r="AF29" s="74">
        <v>41376</v>
      </c>
      <c r="AG29" s="111">
        <f t="shared" si="7"/>
        <v>17.64086296247036</v>
      </c>
      <c r="AH29" s="122">
        <f t="shared" si="4"/>
        <v>17.17655990711593</v>
      </c>
      <c r="AI29" s="35"/>
      <c r="AJ29" s="35"/>
      <c r="AK29" s="21"/>
      <c r="AL29" s="63"/>
    </row>
    <row r="30" spans="2:38" ht="12.75">
      <c r="B30" s="84"/>
      <c r="C30" s="26" t="s">
        <v>14</v>
      </c>
      <c r="D30" s="4">
        <f>F30</f>
        <v>50362.371591464784</v>
      </c>
      <c r="E30" s="47">
        <v>49619.168</v>
      </c>
      <c r="F30" s="55">
        <v>50362.371591464784</v>
      </c>
      <c r="G30" s="54">
        <v>48265.16666183647</v>
      </c>
      <c r="H30" s="54">
        <v>46517.474606179705</v>
      </c>
      <c r="I30" s="54">
        <v>48449.95931302884</v>
      </c>
      <c r="J30" s="54">
        <v>50409.74411876188</v>
      </c>
      <c r="K30" s="54">
        <v>50220.27260071554</v>
      </c>
      <c r="L30" s="54">
        <v>53352.61241544649</v>
      </c>
      <c r="M30" s="54">
        <v>53307.492083321646</v>
      </c>
      <c r="N30" s="54">
        <v>53472.41836813404</v>
      </c>
      <c r="O30" s="54">
        <v>54485.31936029332</v>
      </c>
      <c r="P30" s="54">
        <v>54017.0988954472</v>
      </c>
      <c r="Q30" s="54">
        <v>55257.28537004879</v>
      </c>
      <c r="R30" s="54">
        <v>54103.61505981298</v>
      </c>
      <c r="S30" s="54">
        <v>54843.02331857695</v>
      </c>
      <c r="T30" s="54">
        <v>55417.94301449171</v>
      </c>
      <c r="U30" s="54">
        <v>54275.74604245501</v>
      </c>
      <c r="V30" s="54">
        <v>54100.685830240735</v>
      </c>
      <c r="W30" s="54">
        <v>56011.25222853453</v>
      </c>
      <c r="X30" s="54">
        <v>54343.78274915149</v>
      </c>
      <c r="Y30" s="54">
        <v>51773.25110897001</v>
      </c>
      <c r="Z30" s="54">
        <v>54317.25223772528</v>
      </c>
      <c r="AA30" s="56">
        <v>53364.20047559922</v>
      </c>
      <c r="AB30" s="51">
        <f>(AA30-D30)/D30*100</f>
        <v>5.960459742613017</v>
      </c>
      <c r="AC30" s="5">
        <f>(AA30/E30-1)*100</f>
        <v>7.547551937185282</v>
      </c>
      <c r="AD30" s="5">
        <f t="shared" si="2"/>
        <v>7.719705503448804</v>
      </c>
      <c r="AE30" s="9">
        <v>1</v>
      </c>
      <c r="AF30" s="74">
        <v>41376</v>
      </c>
      <c r="AG30" s="111">
        <f t="shared" si="7"/>
        <v>7.547551937185282</v>
      </c>
      <c r="AH30" s="122">
        <f t="shared" si="4"/>
        <v>7.719705503448804</v>
      </c>
      <c r="AI30" s="35"/>
      <c r="AJ30" s="35"/>
      <c r="AK30" s="21"/>
      <c r="AL30" s="63"/>
    </row>
    <row r="31" spans="2:38" ht="12.75">
      <c r="B31" s="86"/>
      <c r="C31" s="28" t="s">
        <v>15</v>
      </c>
      <c r="D31" s="37">
        <v>562145.266392436</v>
      </c>
      <c r="E31" s="47">
        <v>563442.774</v>
      </c>
      <c r="F31" s="55">
        <v>457014.64634826395</v>
      </c>
      <c r="G31" s="54">
        <v>447245.69040053606</v>
      </c>
      <c r="H31" s="54">
        <v>433379.84910283465</v>
      </c>
      <c r="I31" s="54">
        <v>433657.5714661905</v>
      </c>
      <c r="J31" s="54">
        <v>430058.2954346006</v>
      </c>
      <c r="K31" s="54">
        <v>432460.44298374135</v>
      </c>
      <c r="L31" s="54">
        <v>445655.4639895651</v>
      </c>
      <c r="M31" s="54">
        <v>437142.9340266179</v>
      </c>
      <c r="N31" s="54">
        <v>408784.59891373647</v>
      </c>
      <c r="O31" s="54">
        <v>398642.23173234955</v>
      </c>
      <c r="P31" s="54">
        <v>385380.81363507436</v>
      </c>
      <c r="Q31" s="54">
        <v>382064.50523186824</v>
      </c>
      <c r="R31" s="54">
        <v>369036.3533674913</v>
      </c>
      <c r="S31" s="54">
        <v>382013.94022249314</v>
      </c>
      <c r="T31" s="54">
        <v>386655.1197326798</v>
      </c>
      <c r="U31" s="54">
        <v>390230.7144101042</v>
      </c>
      <c r="V31" s="54">
        <v>406011.5258942575</v>
      </c>
      <c r="W31" s="54">
        <v>407860.9903243031</v>
      </c>
      <c r="X31" s="54">
        <v>400213.95423082204</v>
      </c>
      <c r="Y31" s="54">
        <v>380586.8258832864</v>
      </c>
      <c r="Z31" s="54">
        <v>401670.35408758017</v>
      </c>
      <c r="AA31" s="56">
        <v>399389.54731449514</v>
      </c>
      <c r="AB31" s="51">
        <f>(AA31-D31)/D31*100</f>
        <v>-28.952608659755285</v>
      </c>
      <c r="AC31" s="5">
        <f>(AA31/E31-1)*100</f>
        <v>-29.11621805367316</v>
      </c>
      <c r="AD31" s="5">
        <f t="shared" si="2"/>
        <v>-29.812717701292957</v>
      </c>
      <c r="AE31" s="9">
        <v>-6</v>
      </c>
      <c r="AF31" s="74">
        <v>41419</v>
      </c>
      <c r="AG31" s="111">
        <f t="shared" si="7"/>
        <v>-29.11621805367316</v>
      </c>
      <c r="AH31" s="122">
        <f t="shared" si="4"/>
        <v>-29.812717701292957</v>
      </c>
      <c r="AI31" s="35"/>
      <c r="AJ31" s="35"/>
      <c r="AK31" s="21"/>
      <c r="AL31" s="63"/>
    </row>
    <row r="32" spans="2:38" ht="12.75">
      <c r="B32" s="85"/>
      <c r="C32" s="27" t="s">
        <v>16</v>
      </c>
      <c r="D32" s="4">
        <f>F32</f>
        <v>60952.38955555484</v>
      </c>
      <c r="E32" s="47">
        <v>60147.642</v>
      </c>
      <c r="F32" s="55">
        <v>60952.38955555484</v>
      </c>
      <c r="G32" s="54">
        <v>62883.66451737177</v>
      </c>
      <c r="H32" s="54">
        <v>67268.76478963188</v>
      </c>
      <c r="I32" s="54">
        <v>65892.09395320532</v>
      </c>
      <c r="J32" s="54">
        <v>67100.76112436707</v>
      </c>
      <c r="K32" s="54">
        <v>71604.04520597262</v>
      </c>
      <c r="L32" s="54">
        <v>69357.48807505603</v>
      </c>
      <c r="M32" s="54">
        <v>72437.90311155171</v>
      </c>
      <c r="N32" s="54">
        <v>77301.5148744807</v>
      </c>
      <c r="O32" s="54">
        <v>85437.77355214111</v>
      </c>
      <c r="P32" s="54">
        <v>84303.2674537159</v>
      </c>
      <c r="Q32" s="54">
        <v>84126.91384897387</v>
      </c>
      <c r="R32" s="54">
        <v>88316.53804787504</v>
      </c>
      <c r="S32" s="54">
        <v>82975.22151387582</v>
      </c>
      <c r="T32" s="54">
        <v>85680.40604847076</v>
      </c>
      <c r="U32" s="54">
        <v>88037.2349452395</v>
      </c>
      <c r="V32" s="54">
        <v>83007.7023458255</v>
      </c>
      <c r="W32" s="54">
        <v>80510.34666451994</v>
      </c>
      <c r="X32" s="54">
        <v>78481.68554231162</v>
      </c>
      <c r="Y32" s="54">
        <v>75215.69951073335</v>
      </c>
      <c r="Z32" s="54">
        <v>71382.41602158244</v>
      </c>
      <c r="AA32" s="56">
        <v>69986.44639050492</v>
      </c>
      <c r="AB32" s="51">
        <f t="shared" si="9"/>
        <v>14.821497402847553</v>
      </c>
      <c r="AC32" s="5">
        <f t="shared" si="10"/>
        <v>16.357755787841064</v>
      </c>
      <c r="AD32" s="5">
        <f t="shared" si="2"/>
        <v>22.64248341819133</v>
      </c>
      <c r="AE32" s="17">
        <v>27</v>
      </c>
      <c r="AF32" s="74">
        <v>41418</v>
      </c>
      <c r="AG32" s="111">
        <f t="shared" si="7"/>
        <v>16.357755787841064</v>
      </c>
      <c r="AH32" s="122">
        <f t="shared" si="4"/>
        <v>22.64248341819133</v>
      </c>
      <c r="AI32" s="44"/>
      <c r="AK32" s="21"/>
      <c r="AL32" s="63"/>
    </row>
    <row r="33" spans="2:38" ht="12.75">
      <c r="B33" s="86"/>
      <c r="C33" s="28" t="s">
        <v>17</v>
      </c>
      <c r="D33" s="36">
        <v>273232.9394763537</v>
      </c>
      <c r="E33" s="48">
        <v>278225.022</v>
      </c>
      <c r="F33" s="55">
        <v>244403.5760356735</v>
      </c>
      <c r="G33" s="54">
        <v>199511.85118202484</v>
      </c>
      <c r="H33" s="54">
        <v>174050.45303163416</v>
      </c>
      <c r="I33" s="54">
        <v>169364.31384538024</v>
      </c>
      <c r="J33" s="54">
        <v>166094.27660107167</v>
      </c>
      <c r="K33" s="54">
        <v>172790.6271256078</v>
      </c>
      <c r="L33" s="54">
        <v>175402.42606645697</v>
      </c>
      <c r="M33" s="54">
        <v>161968.44296227573</v>
      </c>
      <c r="N33" s="54">
        <v>145489.16350527402</v>
      </c>
      <c r="O33" s="54">
        <v>130778.15036796025</v>
      </c>
      <c r="P33" s="54">
        <v>133525.97923667092</v>
      </c>
      <c r="Q33" s="54">
        <v>136259.37439649503</v>
      </c>
      <c r="R33" s="54">
        <v>138217.02180591022</v>
      </c>
      <c r="S33" s="54">
        <v>145084.66946923384</v>
      </c>
      <c r="T33" s="54">
        <v>142300.837185533</v>
      </c>
      <c r="U33" s="54">
        <v>141560.48908271146</v>
      </c>
      <c r="V33" s="54">
        <v>145880.10768814836</v>
      </c>
      <c r="W33" s="54">
        <v>142703.64785270413</v>
      </c>
      <c r="X33" s="54">
        <v>140464.2227814259</v>
      </c>
      <c r="Y33" s="54">
        <v>120294.39738138868</v>
      </c>
      <c r="Z33" s="54">
        <v>116621.19621316993</v>
      </c>
      <c r="AA33" s="56">
        <v>123345.53716802753</v>
      </c>
      <c r="AB33" s="51">
        <f t="shared" si="9"/>
        <v>-54.85700318401684</v>
      </c>
      <c r="AC33" s="5">
        <f t="shared" si="10"/>
        <v>-55.666986282769514</v>
      </c>
      <c r="AD33" s="5">
        <f t="shared" si="2"/>
        <v>-55.00716021652323</v>
      </c>
      <c r="AE33" s="9">
        <v>-8</v>
      </c>
      <c r="AF33" s="74">
        <v>41408</v>
      </c>
      <c r="AG33" s="111">
        <f t="shared" si="7"/>
        <v>-55.666986282769514</v>
      </c>
      <c r="AH33" s="122">
        <f t="shared" si="4"/>
        <v>-55.00716021652323</v>
      </c>
      <c r="AI33" s="35"/>
      <c r="AJ33" s="35"/>
      <c r="AK33" s="21"/>
      <c r="AL33" s="63"/>
    </row>
    <row r="34" spans="2:38" ht="12.75">
      <c r="B34" s="86"/>
      <c r="C34" s="28" t="s">
        <v>18</v>
      </c>
      <c r="D34" s="4">
        <f>F34</f>
        <v>3351944.0088193943</v>
      </c>
      <c r="E34" s="47">
        <v>3323419.064</v>
      </c>
      <c r="F34" s="55">
        <v>3351944.0088193943</v>
      </c>
      <c r="G34" s="54">
        <v>3177828.9434494604</v>
      </c>
      <c r="H34" s="54">
        <v>2685473.062759272</v>
      </c>
      <c r="I34" s="54">
        <v>2548999.224498644</v>
      </c>
      <c r="J34" s="54">
        <v>2281460.069153652</v>
      </c>
      <c r="K34" s="54">
        <v>2199024.5207298836</v>
      </c>
      <c r="L34" s="54">
        <v>2136590.129298643</v>
      </c>
      <c r="M34" s="54">
        <v>2031974.7839817526</v>
      </c>
      <c r="N34" s="54">
        <v>1996370.5594264455</v>
      </c>
      <c r="O34" s="54">
        <v>2028635.5957906223</v>
      </c>
      <c r="P34" s="54">
        <v>2047036.3608273568</v>
      </c>
      <c r="Q34" s="54">
        <v>2070186.3229943071</v>
      </c>
      <c r="R34" s="54">
        <v>2072098.0603355356</v>
      </c>
      <c r="S34" s="54">
        <v>2110390.772289426</v>
      </c>
      <c r="T34" s="54">
        <v>2145218.2236608537</v>
      </c>
      <c r="U34" s="54">
        <v>2128749.658324146</v>
      </c>
      <c r="V34" s="54">
        <v>2196097.4941999684</v>
      </c>
      <c r="W34" s="54">
        <v>2199527.9817279107</v>
      </c>
      <c r="X34" s="54">
        <v>2237420.1905107596</v>
      </c>
      <c r="Y34" s="54">
        <v>2121422.2526785554</v>
      </c>
      <c r="Z34" s="54">
        <v>2217270.913971898</v>
      </c>
      <c r="AA34" s="56">
        <v>2320834.3829364683</v>
      </c>
      <c r="AB34" s="51">
        <f t="shared" si="9"/>
        <v>-30.76154086016784</v>
      </c>
      <c r="AC34" s="5">
        <f t="shared" si="10"/>
        <v>-30.16726635300818</v>
      </c>
      <c r="AD34" s="5">
        <f t="shared" si="2"/>
        <v>-33.07383474091966</v>
      </c>
      <c r="AE34" s="23" t="s">
        <v>25</v>
      </c>
      <c r="AF34" s="74">
        <v>41377</v>
      </c>
      <c r="AG34" s="111">
        <f t="shared" si="7"/>
        <v>-30.16726635300818</v>
      </c>
      <c r="AH34" s="122">
        <f t="shared" si="4"/>
        <v>-33.07383474091966</v>
      </c>
      <c r="AI34" s="35"/>
      <c r="AJ34" s="35"/>
      <c r="AK34" s="21"/>
      <c r="AL34" s="63"/>
    </row>
    <row r="35" spans="2:38" ht="12.75">
      <c r="B35" s="86"/>
      <c r="C35" s="28" t="s">
        <v>19</v>
      </c>
      <c r="D35" s="4">
        <f>F35</f>
        <v>71781.84615594661</v>
      </c>
      <c r="E35" s="47">
        <v>72050.764</v>
      </c>
      <c r="F35" s="55">
        <v>71781.84615594661</v>
      </c>
      <c r="G35" s="54">
        <v>63746.08420930133</v>
      </c>
      <c r="H35" s="54">
        <v>58271.38056538087</v>
      </c>
      <c r="I35" s="54">
        <v>53605.28574978004</v>
      </c>
      <c r="J35" s="54">
        <v>51423.690442957384</v>
      </c>
      <c r="K35" s="54">
        <v>53211.91413139703</v>
      </c>
      <c r="L35" s="54">
        <v>53087.18591942366</v>
      </c>
      <c r="M35" s="54">
        <v>53188.121314972945</v>
      </c>
      <c r="N35" s="54">
        <v>52543.29904085364</v>
      </c>
      <c r="O35" s="54">
        <v>51377.805827391116</v>
      </c>
      <c r="P35" s="54">
        <v>49298.64916038303</v>
      </c>
      <c r="Q35" s="54">
        <v>52355.097840989765</v>
      </c>
      <c r="R35" s="54">
        <v>51205.27219228714</v>
      </c>
      <c r="S35" s="54">
        <v>51544.19557260553</v>
      </c>
      <c r="T35" s="54">
        <v>51376.50540277337</v>
      </c>
      <c r="U35" s="54">
        <v>50596.31635744424</v>
      </c>
      <c r="V35" s="54">
        <v>50502.89463865583</v>
      </c>
      <c r="W35" s="54">
        <v>48519.67049589134</v>
      </c>
      <c r="X35" s="54">
        <v>49113.77647781984</v>
      </c>
      <c r="Y35" s="54">
        <v>43956.14620034823</v>
      </c>
      <c r="Z35" s="54">
        <v>45896.360262014015</v>
      </c>
      <c r="AA35" s="56">
        <v>45296.96419266948</v>
      </c>
      <c r="AB35" s="51">
        <f t="shared" si="9"/>
        <v>-36.896351071465226</v>
      </c>
      <c r="AC35" s="5">
        <f t="shared" si="10"/>
        <v>-37.13187525302371</v>
      </c>
      <c r="AD35" s="5">
        <f t="shared" si="2"/>
        <v>-36.064783736071284</v>
      </c>
      <c r="AE35" s="9">
        <v>-8</v>
      </c>
      <c r="AF35" s="74">
        <v>41379</v>
      </c>
      <c r="AG35" s="111">
        <f t="shared" si="7"/>
        <v>-37.13187525302371</v>
      </c>
      <c r="AH35" s="122">
        <f t="shared" si="4"/>
        <v>-36.064783736071284</v>
      </c>
      <c r="AI35" s="35"/>
      <c r="AJ35" s="35"/>
      <c r="AK35" s="21"/>
      <c r="AL35" s="63"/>
    </row>
    <row r="36" spans="2:38" ht="12.75">
      <c r="B36" s="86"/>
      <c r="C36" s="28" t="s">
        <v>20</v>
      </c>
      <c r="D36" s="36">
        <v>20203.857939340545</v>
      </c>
      <c r="E36" s="48">
        <v>20354.042</v>
      </c>
      <c r="F36" s="55">
        <v>18443.00454153007</v>
      </c>
      <c r="G36" s="54">
        <v>17316.693742016916</v>
      </c>
      <c r="H36" s="54">
        <v>17202.156818090694</v>
      </c>
      <c r="I36" s="54">
        <v>17439.518328304242</v>
      </c>
      <c r="J36" s="54">
        <v>17625.98282173847</v>
      </c>
      <c r="K36" s="54">
        <v>18529.37983795532</v>
      </c>
      <c r="L36" s="54">
        <v>19202.73351073382</v>
      </c>
      <c r="M36" s="54">
        <v>19561.311823558244</v>
      </c>
      <c r="N36" s="54">
        <v>19318.01718473303</v>
      </c>
      <c r="O36" s="54">
        <v>18664.20851452535</v>
      </c>
      <c r="P36" s="54">
        <v>18920.15260436754</v>
      </c>
      <c r="Q36" s="54">
        <v>19783.03442910507</v>
      </c>
      <c r="R36" s="54">
        <v>19937.160698645137</v>
      </c>
      <c r="S36" s="54">
        <v>19645.673274335655</v>
      </c>
      <c r="T36" s="54">
        <v>19964.15309205436</v>
      </c>
      <c r="U36" s="54">
        <v>20308.549937887095</v>
      </c>
      <c r="V36" s="54">
        <v>20554.253839547433</v>
      </c>
      <c r="W36" s="54">
        <v>20689.654805851806</v>
      </c>
      <c r="X36" s="54">
        <v>21406.246959088734</v>
      </c>
      <c r="Y36" s="54">
        <v>19426.684558188637</v>
      </c>
      <c r="Z36" s="54">
        <v>19481.879810996503</v>
      </c>
      <c r="AA36" s="56">
        <v>19509.3852956631</v>
      </c>
      <c r="AB36" s="51">
        <f>(AA36-D36)/D36*100</f>
        <v>-3.4373268994590402</v>
      </c>
      <c r="AC36" s="5">
        <f>(AA36/E36-1)*100</f>
        <v>-4.149822941000614</v>
      </c>
      <c r="AD36" s="5">
        <f t="shared" si="2"/>
        <v>-1.955350411558332</v>
      </c>
      <c r="AE36" s="9">
        <v>-8</v>
      </c>
      <c r="AF36" s="74">
        <v>41408</v>
      </c>
      <c r="AG36" s="111">
        <f t="shared" si="7"/>
        <v>-4.149822941000614</v>
      </c>
      <c r="AH36" s="122">
        <f t="shared" si="4"/>
        <v>-1.955350411558332</v>
      </c>
      <c r="AI36" s="35"/>
      <c r="AJ36" s="35"/>
      <c r="AK36" s="21"/>
      <c r="AL36" s="63"/>
    </row>
    <row r="37" spans="2:38" ht="12.75">
      <c r="B37" s="85"/>
      <c r="C37" s="27" t="s">
        <v>21</v>
      </c>
      <c r="D37" s="4">
        <f aca="true" t="shared" si="11" ref="D37:D43">F37</f>
        <v>282788.7387571571</v>
      </c>
      <c r="E37" s="47">
        <v>289773.205</v>
      </c>
      <c r="F37" s="55">
        <v>282788.7387571571</v>
      </c>
      <c r="G37" s="54">
        <v>290275.88667833724</v>
      </c>
      <c r="H37" s="54">
        <v>297082.62313235307</v>
      </c>
      <c r="I37" s="54">
        <v>284997.9295683062</v>
      </c>
      <c r="J37" s="54">
        <v>301224.5380891605</v>
      </c>
      <c r="K37" s="54">
        <v>312696.9319059104</v>
      </c>
      <c r="L37" s="54">
        <v>305073.4051434529</v>
      </c>
      <c r="M37" s="54">
        <v>326620.1933838597</v>
      </c>
      <c r="N37" s="54">
        <v>336642.5223260568</v>
      </c>
      <c r="O37" s="54">
        <v>364516.8571130352</v>
      </c>
      <c r="P37" s="54">
        <v>378775.81523361884</v>
      </c>
      <c r="Q37" s="54">
        <v>379222.15233813215</v>
      </c>
      <c r="R37" s="54">
        <v>395668.1472149582</v>
      </c>
      <c r="S37" s="54">
        <v>402629.952121011</v>
      </c>
      <c r="T37" s="54">
        <v>418528.7085088699</v>
      </c>
      <c r="U37" s="54">
        <v>432834.41398858145</v>
      </c>
      <c r="V37" s="54">
        <v>424247.4613359757</v>
      </c>
      <c r="W37" s="54">
        <v>432009.27678584855</v>
      </c>
      <c r="X37" s="54">
        <v>398876.38648369594</v>
      </c>
      <c r="Y37" s="54">
        <v>362713.246946073</v>
      </c>
      <c r="Z37" s="54">
        <v>348641.3068719186</v>
      </c>
      <c r="AA37" s="56">
        <v>350483.68985540664</v>
      </c>
      <c r="AB37" s="51">
        <f t="shared" si="9"/>
        <v>23.938347543740807</v>
      </c>
      <c r="AC37" s="5">
        <f t="shared" si="10"/>
        <v>20.95103474298343</v>
      </c>
      <c r="AD37" s="5">
        <f t="shared" si="2"/>
        <v>26.022230916510548</v>
      </c>
      <c r="AE37" s="17">
        <v>15</v>
      </c>
      <c r="AF37" s="74">
        <v>41379</v>
      </c>
      <c r="AG37" s="111">
        <f t="shared" si="7"/>
        <v>20.95103474298343</v>
      </c>
      <c r="AH37" s="122">
        <f t="shared" si="4"/>
        <v>26.022230916510548</v>
      </c>
      <c r="AI37" s="44"/>
      <c r="AK37" s="21"/>
      <c r="AL37" s="63"/>
    </row>
    <row r="38" spans="2:38" ht="12.75">
      <c r="B38" s="85"/>
      <c r="C38" s="27" t="s">
        <v>22</v>
      </c>
      <c r="D38" s="4">
        <f t="shared" si="11"/>
        <v>72750.39012332805</v>
      </c>
      <c r="E38" s="47">
        <v>72151.646</v>
      </c>
      <c r="F38" s="55">
        <v>72750.39012332805</v>
      </c>
      <c r="G38" s="54">
        <v>72924.90686455436</v>
      </c>
      <c r="H38" s="54">
        <v>72517.83440967879</v>
      </c>
      <c r="I38" s="54">
        <v>72514.67472665415</v>
      </c>
      <c r="J38" s="54">
        <v>75003.2154953838</v>
      </c>
      <c r="K38" s="54">
        <v>74371.30740146436</v>
      </c>
      <c r="L38" s="54">
        <v>78335.46383718558</v>
      </c>
      <c r="M38" s="54">
        <v>73263.7500098765</v>
      </c>
      <c r="N38" s="54">
        <v>73748.07286598132</v>
      </c>
      <c r="O38" s="54">
        <v>70407.87875632913</v>
      </c>
      <c r="P38" s="54">
        <v>68901.72777877226</v>
      </c>
      <c r="Q38" s="54">
        <v>69670.02746431684</v>
      </c>
      <c r="R38" s="54">
        <v>70365.91645830648</v>
      </c>
      <c r="S38" s="54">
        <v>70797.08497375473</v>
      </c>
      <c r="T38" s="54">
        <v>70008.86075465512</v>
      </c>
      <c r="U38" s="54">
        <v>67268.26872733679</v>
      </c>
      <c r="V38" s="54">
        <v>67163.99941132584</v>
      </c>
      <c r="W38" s="54">
        <v>65505.60271538889</v>
      </c>
      <c r="X38" s="54">
        <v>63407.20726878079</v>
      </c>
      <c r="Y38" s="54">
        <v>59337.79439948422</v>
      </c>
      <c r="Z38" s="54">
        <v>65487.39396097509</v>
      </c>
      <c r="AA38" s="56">
        <v>61448.940619390356</v>
      </c>
      <c r="AB38" s="51">
        <f t="shared" si="9"/>
        <v>-15.534555189022669</v>
      </c>
      <c r="AC38" s="5">
        <f t="shared" si="10"/>
        <v>-14.833626083332375</v>
      </c>
      <c r="AD38" s="5">
        <f t="shared" si="2"/>
        <v>-13.48730413973146</v>
      </c>
      <c r="AE38" s="17">
        <v>4</v>
      </c>
      <c r="AF38" s="74">
        <v>41376</v>
      </c>
      <c r="AG38" s="111">
        <f t="shared" si="7"/>
        <v>-14.833626083332375</v>
      </c>
      <c r="AH38" s="122">
        <f t="shared" si="4"/>
        <v>-13.48730413973146</v>
      </c>
      <c r="AI38" s="44"/>
      <c r="AK38" s="21"/>
      <c r="AL38" s="63"/>
    </row>
    <row r="39" spans="2:38" ht="12.75">
      <c r="B39" s="84"/>
      <c r="C39" s="26" t="s">
        <v>23</v>
      </c>
      <c r="D39" s="4">
        <f t="shared" si="11"/>
        <v>52973.008885330135</v>
      </c>
      <c r="E39" s="47">
        <v>52790.957</v>
      </c>
      <c r="F39" s="55">
        <v>52973.008885330135</v>
      </c>
      <c r="G39" s="54">
        <v>54655.981123438236</v>
      </c>
      <c r="H39" s="54">
        <v>54385.59149047163</v>
      </c>
      <c r="I39" s="54">
        <v>51577.09550188643</v>
      </c>
      <c r="J39" s="54">
        <v>50695.98210487176</v>
      </c>
      <c r="K39" s="54">
        <v>51465.81182931944</v>
      </c>
      <c r="L39" s="54">
        <v>52091.873287212264</v>
      </c>
      <c r="M39" s="54">
        <v>51169.39463667174</v>
      </c>
      <c r="N39" s="54">
        <v>52510.10977403547</v>
      </c>
      <c r="O39" s="54">
        <v>52602.294682612526</v>
      </c>
      <c r="P39" s="54">
        <v>51736.57914925831</v>
      </c>
      <c r="Q39" s="54">
        <v>52798.79675567881</v>
      </c>
      <c r="R39" s="54">
        <v>51728.16997507708</v>
      </c>
      <c r="S39" s="54">
        <v>52852.27291149104</v>
      </c>
      <c r="T39" s="54">
        <v>53530.43684650147</v>
      </c>
      <c r="U39" s="54">
        <v>54227.37785547811</v>
      </c>
      <c r="V39" s="54">
        <v>53881.392243107955</v>
      </c>
      <c r="W39" s="54">
        <v>51947.632270174494</v>
      </c>
      <c r="X39" s="54">
        <v>53682.60365754296</v>
      </c>
      <c r="Y39" s="54">
        <v>52350.43829756425</v>
      </c>
      <c r="Z39" s="54">
        <v>54087.5133997093</v>
      </c>
      <c r="AA39" s="56">
        <v>50009.683504784596</v>
      </c>
      <c r="AB39" s="51">
        <f t="shared" si="9"/>
        <v>-5.594028813730789</v>
      </c>
      <c r="AC39" s="5">
        <f t="shared" si="10"/>
        <v>-5.268465762451335</v>
      </c>
      <c r="AD39" s="5">
        <f t="shared" si="2"/>
        <v>-0.4894726289953799</v>
      </c>
      <c r="AE39" s="9">
        <v>-8</v>
      </c>
      <c r="AF39" s="74">
        <v>41379</v>
      </c>
      <c r="AG39" s="111">
        <f t="shared" si="7"/>
        <v>-5.268465762451335</v>
      </c>
      <c r="AH39" s="122">
        <f t="shared" si="4"/>
        <v>-0.4894726289953799</v>
      </c>
      <c r="AI39" s="35"/>
      <c r="AJ39" s="35"/>
      <c r="AK39" s="21"/>
      <c r="AL39" s="63"/>
    </row>
    <row r="40" spans="2:38" ht="12.75">
      <c r="B40" s="86"/>
      <c r="C40" s="28" t="s">
        <v>24</v>
      </c>
      <c r="D40" s="49">
        <f t="shared" si="11"/>
        <v>929893.5652730534</v>
      </c>
      <c r="E40" s="47">
        <v>920836.933</v>
      </c>
      <c r="F40" s="55">
        <v>929893.5652730534</v>
      </c>
      <c r="G40" s="54">
        <v>818234.8705804071</v>
      </c>
      <c r="H40" s="54">
        <v>727465.1171350677</v>
      </c>
      <c r="I40" s="54">
        <v>636060.0950122434</v>
      </c>
      <c r="J40" s="54">
        <v>557359.0113313748</v>
      </c>
      <c r="K40" s="54">
        <v>498566.29829631705</v>
      </c>
      <c r="L40" s="54">
        <v>450528.5288255499</v>
      </c>
      <c r="M40" s="54">
        <v>428042.3200781008</v>
      </c>
      <c r="N40" s="54">
        <v>419738.95028761827</v>
      </c>
      <c r="O40" s="54">
        <v>409532.0551487795</v>
      </c>
      <c r="P40" s="54">
        <v>395749.7683855238</v>
      </c>
      <c r="Q40" s="54">
        <v>400243.1970029448</v>
      </c>
      <c r="R40" s="54">
        <v>403098.36839613377</v>
      </c>
      <c r="S40" s="54">
        <v>416490.51876582694</v>
      </c>
      <c r="T40" s="54">
        <v>417139.1743221204</v>
      </c>
      <c r="U40" s="54">
        <v>417296.65782732813</v>
      </c>
      <c r="V40" s="54">
        <v>433712.328066645</v>
      </c>
      <c r="W40" s="54">
        <v>436302.0537270564</v>
      </c>
      <c r="X40" s="54">
        <v>421261.0295908224</v>
      </c>
      <c r="Y40" s="54">
        <v>365306.63886779617</v>
      </c>
      <c r="Z40" s="54">
        <v>383211.3914623568</v>
      </c>
      <c r="AA40" s="56">
        <v>401576.280359652</v>
      </c>
      <c r="AB40" s="51">
        <f>(AA40-D40)/D40*100</f>
        <v>-56.814812430524405</v>
      </c>
      <c r="AC40" s="5">
        <f>(AA40/E40-1)*100</f>
        <v>-56.390076682594135</v>
      </c>
      <c r="AD40" s="5">
        <f t="shared" si="2"/>
        <v>-57.338935810238965</v>
      </c>
      <c r="AE40" s="11" t="s">
        <v>25</v>
      </c>
      <c r="AF40" s="74">
        <v>41379</v>
      </c>
      <c r="AG40" s="111">
        <f t="shared" si="7"/>
        <v>-56.390076682594135</v>
      </c>
      <c r="AH40" s="122">
        <f t="shared" si="4"/>
        <v>-57.338935810238965</v>
      </c>
      <c r="AI40" s="35"/>
      <c r="AJ40" s="35"/>
      <c r="AK40" s="21"/>
      <c r="AL40" s="68"/>
    </row>
    <row r="41" spans="2:38" ht="13.5" thickBot="1">
      <c r="B41" s="120"/>
      <c r="C41" s="60" t="s">
        <v>77</v>
      </c>
      <c r="D41" s="6">
        <f t="shared" si="11"/>
        <v>770783.7327686548</v>
      </c>
      <c r="E41" s="61">
        <v>779904.144</v>
      </c>
      <c r="F41" s="57">
        <v>770783.7327686548</v>
      </c>
      <c r="G41" s="58">
        <v>777473.6848978113</v>
      </c>
      <c r="H41" s="58">
        <v>754363.4422308636</v>
      </c>
      <c r="I41" s="58">
        <v>733429.6522825646</v>
      </c>
      <c r="J41" s="58">
        <v>721435.8224055092</v>
      </c>
      <c r="K41" s="58">
        <v>712321.8458740399</v>
      </c>
      <c r="L41" s="58">
        <v>733022.9495450363</v>
      </c>
      <c r="M41" s="58">
        <v>706648.5480671072</v>
      </c>
      <c r="N41" s="58">
        <v>705195.9841680316</v>
      </c>
      <c r="O41" s="58">
        <v>674247.1013507767</v>
      </c>
      <c r="P41" s="58">
        <v>677488.8751218138</v>
      </c>
      <c r="Q41" s="58">
        <v>681302.5789211097</v>
      </c>
      <c r="R41" s="58">
        <v>661082.4454305373</v>
      </c>
      <c r="S41" s="58">
        <v>668015.1580410012</v>
      </c>
      <c r="T41" s="58">
        <v>667976.0185816021</v>
      </c>
      <c r="U41" s="58">
        <v>661931.2463788295</v>
      </c>
      <c r="V41" s="58">
        <v>658333.037956707</v>
      </c>
      <c r="W41" s="58">
        <v>648035.6676582706</v>
      </c>
      <c r="X41" s="58">
        <v>633982.2269668822</v>
      </c>
      <c r="Y41" s="58">
        <v>580382.0355896617</v>
      </c>
      <c r="Z41" s="58">
        <v>597779.2877100812</v>
      </c>
      <c r="AA41" s="59">
        <v>556457.825857564</v>
      </c>
      <c r="AB41" s="53">
        <f>(AA41-D41)/D41*100</f>
        <v>-27.80623121627545</v>
      </c>
      <c r="AC41" s="7">
        <f>(AA41/E41-1)*100</f>
        <v>-28.650484788607045</v>
      </c>
      <c r="AD41" s="7">
        <f>(AVERAGE(X41:AA41)/E41-1)*100</f>
        <v>-24.073958500334967</v>
      </c>
      <c r="AE41" s="62">
        <v>-12.5</v>
      </c>
      <c r="AF41" s="75">
        <v>41379</v>
      </c>
      <c r="AG41" s="111">
        <f t="shared" si="7"/>
        <v>-28.650484788607045</v>
      </c>
      <c r="AH41" s="122">
        <f t="shared" si="4"/>
        <v>-24.073958500334967</v>
      </c>
      <c r="AI41" s="44"/>
      <c r="AK41" s="21"/>
      <c r="AL41" s="63"/>
    </row>
    <row r="42" spans="2:38" ht="12.75">
      <c r="B42" s="84" t="s">
        <v>97</v>
      </c>
      <c r="C42" s="26" t="s">
        <v>30</v>
      </c>
      <c r="D42" s="4">
        <f>F42</f>
        <v>591079.3530848889</v>
      </c>
      <c r="E42" s="47" t="s">
        <v>68</v>
      </c>
      <c r="F42" s="55">
        <v>591079.3530848889</v>
      </c>
      <c r="G42" s="54">
        <v>583394.8993459403</v>
      </c>
      <c r="H42" s="54">
        <v>600331.7473957352</v>
      </c>
      <c r="I42" s="54">
        <v>602088.2804346696</v>
      </c>
      <c r="J42" s="54">
        <v>622765.0798678793</v>
      </c>
      <c r="K42" s="54">
        <v>639139.7224315975</v>
      </c>
      <c r="L42" s="54">
        <v>658101.4884464431</v>
      </c>
      <c r="M42" s="54">
        <v>671842.8906109901</v>
      </c>
      <c r="N42" s="54">
        <v>679455.5692416822</v>
      </c>
      <c r="O42" s="54">
        <v>691630.5787024195</v>
      </c>
      <c r="P42" s="54">
        <v>717581.1091731562</v>
      </c>
      <c r="Q42" s="54">
        <v>710969.638084607</v>
      </c>
      <c r="R42" s="54">
        <v>717824.8089643818</v>
      </c>
      <c r="S42" s="54">
        <v>738043.936765266</v>
      </c>
      <c r="T42" s="54">
        <v>744389.6711713737</v>
      </c>
      <c r="U42" s="54">
        <v>737456.8341647851</v>
      </c>
      <c r="V42" s="54">
        <v>727196.0419681517</v>
      </c>
      <c r="W42" s="54">
        <v>748839.980606538</v>
      </c>
      <c r="X42" s="54">
        <v>730915.7335414632</v>
      </c>
      <c r="Y42" s="54">
        <v>689030.1706605392</v>
      </c>
      <c r="Z42" s="54">
        <v>700849.285221466</v>
      </c>
      <c r="AA42" s="56">
        <v>701791.2217864157</v>
      </c>
      <c r="AB42" s="51">
        <f>(AA42-D42)/D42*100</f>
        <v>18.73045778434198</v>
      </c>
      <c r="AC42" s="5" t="s">
        <v>68</v>
      </c>
      <c r="AD42" s="5" t="s">
        <v>68</v>
      </c>
      <c r="AE42" s="9">
        <v>-6</v>
      </c>
      <c r="AF42" s="74">
        <v>41379</v>
      </c>
      <c r="AG42" s="111">
        <f>AB42</f>
        <v>18.73045778434198</v>
      </c>
      <c r="AH42" s="122">
        <f>(AVERAGE(X42:AA42)/D42-1)*100</f>
        <v>19.38271893945318</v>
      </c>
      <c r="AI42" s="35"/>
      <c r="AJ42" s="35"/>
      <c r="AK42" s="21"/>
      <c r="AL42" s="63"/>
    </row>
    <row r="43" spans="2:38" ht="13.5" thickBot="1">
      <c r="B43" s="88" t="s">
        <v>90</v>
      </c>
      <c r="C43" s="30" t="s">
        <v>78</v>
      </c>
      <c r="D43" s="6">
        <f t="shared" si="11"/>
        <v>6169592.139500262</v>
      </c>
      <c r="E43" s="50" t="s">
        <v>37</v>
      </c>
      <c r="F43" s="57">
        <v>6169592.139500262</v>
      </c>
      <c r="G43" s="58">
        <v>6122249.74680856</v>
      </c>
      <c r="H43" s="58">
        <v>6238875.762390027</v>
      </c>
      <c r="I43" s="58">
        <v>6385007.492464041</v>
      </c>
      <c r="J43" s="58">
        <v>6456417.55761677</v>
      </c>
      <c r="K43" s="58">
        <v>6541226.729492953</v>
      </c>
      <c r="L43" s="58">
        <v>6747540.839197144</v>
      </c>
      <c r="M43" s="58">
        <v>6810602.802077056</v>
      </c>
      <c r="N43" s="58">
        <v>6825172.962532854</v>
      </c>
      <c r="O43" s="58">
        <v>6885279.61883111</v>
      </c>
      <c r="P43" s="58">
        <v>7045346.254355517</v>
      </c>
      <c r="Q43" s="58">
        <v>6935583.514544507</v>
      </c>
      <c r="R43" s="58">
        <v>6979340.497787547</v>
      </c>
      <c r="S43" s="58">
        <v>7019471.393157426</v>
      </c>
      <c r="T43" s="58">
        <v>7147266.196812606</v>
      </c>
      <c r="U43" s="58">
        <v>7169899.3400511155</v>
      </c>
      <c r="V43" s="58">
        <v>7109338.11288929</v>
      </c>
      <c r="W43" s="58">
        <v>7225933.722653195</v>
      </c>
      <c r="X43" s="58">
        <v>7021568.904052854</v>
      </c>
      <c r="Y43" s="58">
        <v>6566198.033065608</v>
      </c>
      <c r="Z43" s="58">
        <v>6790642.11886448</v>
      </c>
      <c r="AA43" s="59">
        <v>6665700.866120456</v>
      </c>
      <c r="AB43" s="53">
        <f>(AA43-D43)/D43*100</f>
        <v>8.041191628274774</v>
      </c>
      <c r="AC43" s="34" t="s">
        <v>37</v>
      </c>
      <c r="AD43" s="34" t="s">
        <v>37</v>
      </c>
      <c r="AE43" s="10">
        <v>-7</v>
      </c>
      <c r="AF43" s="75">
        <v>41376</v>
      </c>
      <c r="AG43" s="111">
        <f>AB43</f>
        <v>8.041191628274774</v>
      </c>
      <c r="AH43" s="122">
        <f>(AVERAGE(X43:AA43)/D43-1)*100</f>
        <v>9.58629561975377</v>
      </c>
      <c r="AI43" s="35"/>
      <c r="AK43" s="64"/>
      <c r="AL43" s="41"/>
    </row>
    <row r="44" spans="2:35" ht="5.25" customHeight="1" thickBot="1">
      <c r="B44" s="32"/>
      <c r="V44" s="1"/>
      <c r="W44" s="1"/>
      <c r="X44" s="1"/>
      <c r="Y44" s="1"/>
      <c r="Z44" s="1"/>
      <c r="AA44" s="1"/>
      <c r="AC44" s="2"/>
      <c r="AD44" s="2"/>
      <c r="AG44" s="112"/>
      <c r="AH44" s="122"/>
      <c r="AI44" s="1"/>
    </row>
    <row r="45" spans="2:40" ht="12.75">
      <c r="B45" s="96" t="s">
        <v>90</v>
      </c>
      <c r="C45" s="98" t="s">
        <v>87</v>
      </c>
      <c r="D45" s="99">
        <f aca="true" t="shared" si="12" ref="D45:D52">F45</f>
        <v>139151.22916856126</v>
      </c>
      <c r="E45" s="104" t="s">
        <v>37</v>
      </c>
      <c r="F45" s="105">
        <v>139151.22916856126</v>
      </c>
      <c r="G45" s="106">
        <v>131723.4322425926</v>
      </c>
      <c r="H45" s="106">
        <v>121980.91656881956</v>
      </c>
      <c r="I45" s="106">
        <v>107606.41133041555</v>
      </c>
      <c r="J45" s="106">
        <v>91729.90956296165</v>
      </c>
      <c r="K45" s="106">
        <v>82839.72337064835</v>
      </c>
      <c r="L45" s="106">
        <v>84907.8576366641</v>
      </c>
      <c r="M45" s="106">
        <v>86730.11899353568</v>
      </c>
      <c r="N45" s="106">
        <v>84949.7624915045</v>
      </c>
      <c r="O45" s="106">
        <v>81476.07796756247</v>
      </c>
      <c r="P45" s="106">
        <v>79165.10127191187</v>
      </c>
      <c r="Q45" s="106">
        <v>77216.62154849619</v>
      </c>
      <c r="R45" s="106">
        <v>76787.88327356226</v>
      </c>
      <c r="S45" s="106">
        <v>78561.58144432525</v>
      </c>
      <c r="T45" s="106">
        <v>82895.8991294289</v>
      </c>
      <c r="U45" s="106">
        <v>84173.71863675659</v>
      </c>
      <c r="V45" s="106">
        <v>88044.00150479206</v>
      </c>
      <c r="W45" s="106">
        <v>87311.66015429287</v>
      </c>
      <c r="X45" s="106">
        <v>90599.109172624</v>
      </c>
      <c r="Y45" s="106">
        <v>87878.7834979117</v>
      </c>
      <c r="Z45" s="106">
        <v>89446.2711364903</v>
      </c>
      <c r="AA45" s="107">
        <v>87319.79473394415</v>
      </c>
      <c r="AB45" s="108">
        <f aca="true" t="shared" si="13" ref="AB45:AB52">(AA45-D45)/D45*100</f>
        <v>-37.24827638556534</v>
      </c>
      <c r="AC45" s="109" t="s">
        <v>37</v>
      </c>
      <c r="AD45" s="97" t="s">
        <v>37</v>
      </c>
      <c r="AE45" s="110" t="s">
        <v>37</v>
      </c>
      <c r="AF45" s="103">
        <v>41382</v>
      </c>
      <c r="AG45" s="111"/>
      <c r="AH45" s="40"/>
      <c r="AI45" s="35"/>
      <c r="AJ45" s="35"/>
      <c r="AK45" s="21"/>
      <c r="AL45" s="63"/>
      <c r="AN45" s="24"/>
    </row>
    <row r="46" spans="2:38" ht="12.75">
      <c r="B46" s="84" t="s">
        <v>90</v>
      </c>
      <c r="C46" s="26" t="s">
        <v>94</v>
      </c>
      <c r="D46" s="4">
        <f t="shared" si="12"/>
        <v>6090.8450228681995</v>
      </c>
      <c r="E46" s="8" t="s">
        <v>37</v>
      </c>
      <c r="F46" s="114">
        <v>6090.8450228681995</v>
      </c>
      <c r="G46" s="114">
        <v>6354.777134985144</v>
      </c>
      <c r="H46" s="114">
        <v>6782.202034387931</v>
      </c>
      <c r="I46" s="114">
        <v>7086.368650374097</v>
      </c>
      <c r="J46" s="114">
        <v>7564.045207654335</v>
      </c>
      <c r="K46" s="114">
        <v>7465.315878648604</v>
      </c>
      <c r="L46" s="114">
        <v>7876.950124928704</v>
      </c>
      <c r="M46" s="114">
        <v>7942.287918017184</v>
      </c>
      <c r="N46" s="114">
        <v>8031.594457615116</v>
      </c>
      <c r="O46" s="114">
        <v>8329.421297793999</v>
      </c>
      <c r="P46" s="114">
        <v>8573.816073516</v>
      </c>
      <c r="Q46" s="114">
        <v>8470.364113680098</v>
      </c>
      <c r="R46" s="114">
        <v>8722.4816485081</v>
      </c>
      <c r="S46" s="114">
        <v>9099.42836325286</v>
      </c>
      <c r="T46" s="114">
        <v>9315.102062128968</v>
      </c>
      <c r="U46" s="114">
        <v>9311.099531592272</v>
      </c>
      <c r="V46" s="114">
        <v>9558.278473751316</v>
      </c>
      <c r="W46" s="114">
        <v>9808.080027208236</v>
      </c>
      <c r="X46" s="114">
        <v>10065.487125421501</v>
      </c>
      <c r="Y46" s="114">
        <v>9803.490290219372</v>
      </c>
      <c r="Z46" s="114">
        <v>9443.543993762594</v>
      </c>
      <c r="AA46" s="114">
        <v>9154.374177330541</v>
      </c>
      <c r="AB46" s="5">
        <f t="shared" si="13"/>
        <v>50.29727637068847</v>
      </c>
      <c r="AC46" s="117" t="s">
        <v>68</v>
      </c>
      <c r="AD46" s="9" t="s">
        <v>68</v>
      </c>
      <c r="AE46" s="102" t="s">
        <v>68</v>
      </c>
      <c r="AF46" s="74">
        <v>41375</v>
      </c>
      <c r="AG46" s="111"/>
      <c r="AI46" s="1"/>
      <c r="AL46" s="78"/>
    </row>
    <row r="47" spans="2:38" ht="12.75">
      <c r="B47" s="84" t="s">
        <v>90</v>
      </c>
      <c r="C47" s="26" t="s">
        <v>69</v>
      </c>
      <c r="D47" s="4">
        <f>F47</f>
        <v>358377.663084182</v>
      </c>
      <c r="E47" s="8" t="s">
        <v>37</v>
      </c>
      <c r="F47" s="114">
        <v>358377.663084182</v>
      </c>
      <c r="G47" s="114">
        <v>326944.23378486297</v>
      </c>
      <c r="H47" s="114">
        <v>314446.44718085515</v>
      </c>
      <c r="I47" s="114">
        <v>279216.0082568228</v>
      </c>
      <c r="J47" s="114">
        <v>234880.81608766044</v>
      </c>
      <c r="K47" s="114">
        <v>214923.11491416008</v>
      </c>
      <c r="L47" s="114">
        <v>191643.8880640713</v>
      </c>
      <c r="M47" s="114">
        <v>176349.97443194952</v>
      </c>
      <c r="N47" s="114">
        <v>177297.2810761672</v>
      </c>
      <c r="O47" s="114">
        <v>145529.78872109205</v>
      </c>
      <c r="P47" s="114">
        <v>171963.92712668877</v>
      </c>
      <c r="Q47" s="114">
        <v>162697.7162743937</v>
      </c>
      <c r="R47" s="114">
        <v>182906.613568624</v>
      </c>
      <c r="S47" s="114">
        <v>202318.5093089068</v>
      </c>
      <c r="T47" s="114">
        <v>209837.552887028</v>
      </c>
      <c r="U47" s="114">
        <v>226270.86154290533</v>
      </c>
      <c r="V47" s="114">
        <v>250695.54041895233</v>
      </c>
      <c r="W47" s="114">
        <v>250960.2968873161</v>
      </c>
      <c r="X47" s="114">
        <v>240848.1821333937</v>
      </c>
      <c r="Y47" s="114">
        <v>261648.64504450475</v>
      </c>
      <c r="Z47" s="114">
        <v>285967.62651438033</v>
      </c>
      <c r="AA47" s="114">
        <v>274460.5213675109</v>
      </c>
      <c r="AB47" s="5">
        <f>(AA47-D47)/D47*100</f>
        <v>-23.4158404278001</v>
      </c>
      <c r="AC47" s="117" t="s">
        <v>68</v>
      </c>
      <c r="AD47" s="9" t="s">
        <v>68</v>
      </c>
      <c r="AE47" s="102" t="s">
        <v>68</v>
      </c>
      <c r="AF47" s="74">
        <v>41421</v>
      </c>
      <c r="AG47" s="111"/>
      <c r="AI47" s="1"/>
      <c r="AL47" s="78"/>
    </row>
    <row r="48" spans="2:35" ht="12.75">
      <c r="B48" s="84" t="s">
        <v>90</v>
      </c>
      <c r="C48" s="26" t="s">
        <v>70</v>
      </c>
      <c r="D48" s="4">
        <f t="shared" si="12"/>
        <v>2006.561600301127</v>
      </c>
      <c r="E48" s="8" t="s">
        <v>88</v>
      </c>
      <c r="F48" s="118">
        <v>2006.561600301127</v>
      </c>
      <c r="G48" s="114">
        <v>2182.79159487485</v>
      </c>
      <c r="H48" s="114">
        <v>2292.9905336166053</v>
      </c>
      <c r="I48" s="114">
        <v>2293.854267129441</v>
      </c>
      <c r="J48" s="114">
        <v>2409.5150671889646</v>
      </c>
      <c r="K48" s="114">
        <v>2378.384679757607</v>
      </c>
      <c r="L48" s="114">
        <v>2428.6299603077628</v>
      </c>
      <c r="M48" s="114">
        <v>2496.4700983993894</v>
      </c>
      <c r="N48" s="114">
        <v>2507.3977700154974</v>
      </c>
      <c r="O48" s="114">
        <v>2593.7628965782355</v>
      </c>
      <c r="P48" s="114">
        <v>2541.0251806437786</v>
      </c>
      <c r="Q48" s="114">
        <v>2665.9091109797396</v>
      </c>
      <c r="R48" s="114">
        <v>2700.165129966457</v>
      </c>
      <c r="S48" s="114">
        <v>2888.1444424557885</v>
      </c>
      <c r="T48" s="114">
        <v>2897.849298856383</v>
      </c>
      <c r="U48" s="114">
        <v>2991.953437330867</v>
      </c>
      <c r="V48" s="114">
        <v>2992.0427527335582</v>
      </c>
      <c r="W48" s="114">
        <v>3105.556164902076</v>
      </c>
      <c r="X48" s="114">
        <v>3060.8204329927726</v>
      </c>
      <c r="Y48" s="114">
        <v>2978.962667926939</v>
      </c>
      <c r="Z48" s="114">
        <v>2997.9169977395495</v>
      </c>
      <c r="AA48" s="114">
        <v>3021.1889112715535</v>
      </c>
      <c r="AB48" s="5">
        <f t="shared" si="13"/>
        <v>50.565470345797515</v>
      </c>
      <c r="AC48" s="115" t="s">
        <v>38</v>
      </c>
      <c r="AD48" s="12" t="s">
        <v>38</v>
      </c>
      <c r="AE48" s="116" t="s">
        <v>38</v>
      </c>
      <c r="AF48" s="74">
        <v>41376</v>
      </c>
      <c r="AG48" s="111"/>
      <c r="AI48" s="1"/>
    </row>
    <row r="49" spans="2:38" ht="13.5" thickBot="1">
      <c r="B49" s="88" t="s">
        <v>90</v>
      </c>
      <c r="C49" s="30" t="s">
        <v>85</v>
      </c>
      <c r="D49" s="6">
        <f t="shared" si="12"/>
        <v>188434.2316876376</v>
      </c>
      <c r="E49" s="50" t="s">
        <v>89</v>
      </c>
      <c r="F49" s="57">
        <v>188434.2316876376</v>
      </c>
      <c r="G49" s="58">
        <v>200653.9962342168</v>
      </c>
      <c r="H49" s="58">
        <v>211729.3460161232</v>
      </c>
      <c r="I49" s="58">
        <v>223080.21718423</v>
      </c>
      <c r="J49" s="58">
        <v>218530.04258970637</v>
      </c>
      <c r="K49" s="58">
        <v>238820.28237857996</v>
      </c>
      <c r="L49" s="58">
        <v>259939.04023047572</v>
      </c>
      <c r="M49" s="58">
        <v>273172.4581103304</v>
      </c>
      <c r="N49" s="58">
        <v>275314.78197161976</v>
      </c>
      <c r="O49" s="58">
        <v>276020.8598434405</v>
      </c>
      <c r="P49" s="58">
        <v>298214.7820723002</v>
      </c>
      <c r="Q49" s="58">
        <v>279245.83899273846</v>
      </c>
      <c r="R49" s="58">
        <v>287217.56775015383</v>
      </c>
      <c r="S49" s="58">
        <v>303773.12775758706</v>
      </c>
      <c r="T49" s="58">
        <v>313271.75509546965</v>
      </c>
      <c r="U49" s="58">
        <v>330982.42291720805</v>
      </c>
      <c r="V49" s="58">
        <v>350738.84268842783</v>
      </c>
      <c r="W49" s="58">
        <v>380947.57410122425</v>
      </c>
      <c r="X49" s="58">
        <v>367207.26735224214</v>
      </c>
      <c r="Y49" s="58">
        <v>370012.0548419076</v>
      </c>
      <c r="Z49" s="58">
        <v>402102.74647258985</v>
      </c>
      <c r="AA49" s="59">
        <v>422415.82491634396</v>
      </c>
      <c r="AB49" s="53">
        <f t="shared" si="13"/>
        <v>124.17149003827043</v>
      </c>
      <c r="AC49" s="34" t="s">
        <v>37</v>
      </c>
      <c r="AD49" s="34" t="s">
        <v>37</v>
      </c>
      <c r="AE49" s="34" t="s">
        <v>37</v>
      </c>
      <c r="AF49" s="75">
        <v>41376</v>
      </c>
      <c r="AG49" s="111"/>
      <c r="AH49" s="41"/>
      <c r="AI49" s="35"/>
      <c r="AJ49" s="35"/>
      <c r="AK49" s="64"/>
      <c r="AL49" s="64"/>
    </row>
    <row r="50" spans="2:38" ht="13.5" thickBot="1">
      <c r="B50" s="84"/>
      <c r="C50" s="26" t="s">
        <v>86</v>
      </c>
      <c r="D50" s="4">
        <f>F50</f>
        <v>5574424.357256335</v>
      </c>
      <c r="E50" s="8" t="s">
        <v>75</v>
      </c>
      <c r="F50" s="55">
        <v>5574424.357256335</v>
      </c>
      <c r="G50" s="54">
        <v>5477437.431259126</v>
      </c>
      <c r="H50" s="54">
        <v>5277554.237861784</v>
      </c>
      <c r="I50" s="54">
        <v>5174315.32940201</v>
      </c>
      <c r="J50" s="54">
        <v>5148982.695776135</v>
      </c>
      <c r="K50" s="54">
        <v>5194636.141035235</v>
      </c>
      <c r="L50" s="54">
        <v>5300423.548729538</v>
      </c>
      <c r="M50" s="54">
        <v>5206550.332835134</v>
      </c>
      <c r="N50" s="54">
        <v>5167459.403044565</v>
      </c>
      <c r="O50" s="54">
        <v>5059391.104471007</v>
      </c>
      <c r="P50" s="54">
        <v>5066463.557253469</v>
      </c>
      <c r="Q50" s="54">
        <v>5115450.695379438</v>
      </c>
      <c r="R50" s="54">
        <v>5070197.508765984</v>
      </c>
      <c r="S50" s="54">
        <v>5157889.79658266</v>
      </c>
      <c r="T50" s="54">
        <v>5161639.631585366</v>
      </c>
      <c r="U50" s="54">
        <v>5129156.276209266</v>
      </c>
      <c r="V50" s="102">
        <v>5116865.449741598</v>
      </c>
      <c r="W50" s="54">
        <v>5059033.67153967</v>
      </c>
      <c r="X50" s="54">
        <v>4952411.810774816</v>
      </c>
      <c r="Y50" s="54">
        <v>4593442.268843681</v>
      </c>
      <c r="Z50" s="54">
        <v>4705200.167302933</v>
      </c>
      <c r="AA50" s="56">
        <v>4550212.19212053</v>
      </c>
      <c r="AB50" s="51">
        <f>(AA50-D50)/D50*100</f>
        <v>-18.373415791400397</v>
      </c>
      <c r="AC50" s="38" t="s">
        <v>75</v>
      </c>
      <c r="AD50" s="12" t="s">
        <v>75</v>
      </c>
      <c r="AE50" s="39" t="s">
        <v>75</v>
      </c>
      <c r="AF50" s="74">
        <v>41421</v>
      </c>
      <c r="AG50" s="111"/>
      <c r="AH50" s="40"/>
      <c r="AI50" s="35"/>
      <c r="AJ50" s="35"/>
      <c r="AK50" s="21"/>
      <c r="AL50" s="63"/>
    </row>
    <row r="51" spans="2:38" ht="12.75">
      <c r="B51" s="96" t="s">
        <v>57</v>
      </c>
      <c r="C51" s="98" t="s">
        <v>72</v>
      </c>
      <c r="D51" s="99">
        <f t="shared" si="12"/>
        <v>559491.5897727507</v>
      </c>
      <c r="E51" s="104" t="s">
        <v>37</v>
      </c>
      <c r="F51" s="105">
        <v>559491.5897727507</v>
      </c>
      <c r="G51" s="106">
        <v>583202.2175395869</v>
      </c>
      <c r="H51" s="106">
        <v>575669.7136998225</v>
      </c>
      <c r="I51" s="106">
        <v>546876.1056741466</v>
      </c>
      <c r="J51" s="106">
        <v>546990.9801959149</v>
      </c>
      <c r="K51" s="106">
        <v>555186.7802158969</v>
      </c>
      <c r="L51" s="106">
        <v>569991.8489235517</v>
      </c>
      <c r="M51" s="106">
        <v>564533.2444045474</v>
      </c>
      <c r="N51" s="106">
        <v>579994.9529008059</v>
      </c>
      <c r="O51" s="106">
        <v>565680.983720712</v>
      </c>
      <c r="P51" s="106">
        <v>562994.9737004908</v>
      </c>
      <c r="Q51" s="106">
        <v>560941.657665597</v>
      </c>
      <c r="R51" s="106">
        <v>556226.9077724537</v>
      </c>
      <c r="S51" s="106">
        <v>562256.998777331</v>
      </c>
      <c r="T51" s="106">
        <v>560552.7333640504</v>
      </c>
      <c r="U51" s="106">
        <v>563065.2001785312</v>
      </c>
      <c r="V51" s="106">
        <v>551113.0926931336</v>
      </c>
      <c r="W51" s="106">
        <v>541047.6472275738</v>
      </c>
      <c r="X51" s="106">
        <v>536318.0314049688</v>
      </c>
      <c r="Y51" s="106">
        <v>513003.00820930686</v>
      </c>
      <c r="Z51" s="106">
        <v>519889.42334615946</v>
      </c>
      <c r="AA51" s="107">
        <v>491496.5050995119</v>
      </c>
      <c r="AB51" s="108">
        <f t="shared" si="13"/>
        <v>-12.153012827387895</v>
      </c>
      <c r="AC51" s="109" t="s">
        <v>37</v>
      </c>
      <c r="AD51" s="97" t="s">
        <v>37</v>
      </c>
      <c r="AE51" s="110" t="s">
        <v>37</v>
      </c>
      <c r="AF51" s="103">
        <v>41373</v>
      </c>
      <c r="AG51" s="111"/>
      <c r="AH51" s="41"/>
      <c r="AI51" s="35"/>
      <c r="AK51" s="64"/>
      <c r="AL51" s="64"/>
    </row>
    <row r="52" spans="2:38" ht="13.5" thickBot="1">
      <c r="B52" s="88" t="s">
        <v>55</v>
      </c>
      <c r="C52" s="30" t="s">
        <v>73</v>
      </c>
      <c r="D52" s="6">
        <f t="shared" si="12"/>
        <v>70087.68484430248</v>
      </c>
      <c r="E52" s="50" t="s">
        <v>37</v>
      </c>
      <c r="F52" s="57">
        <v>70087.68484430248</v>
      </c>
      <c r="G52" s="58">
        <v>80592.84892087079</v>
      </c>
      <c r="H52" s="58">
        <v>74515.24184312958</v>
      </c>
      <c r="I52" s="58">
        <v>76681.86140532444</v>
      </c>
      <c r="J52" s="58">
        <v>80615.24067194086</v>
      </c>
      <c r="K52" s="58">
        <v>77288.3357837944</v>
      </c>
      <c r="L52" s="58">
        <v>90233.7355504847</v>
      </c>
      <c r="M52" s="58">
        <v>80718.34228079885</v>
      </c>
      <c r="N52" s="58">
        <v>76882.50157852807</v>
      </c>
      <c r="O52" s="58">
        <v>74162.4953203747</v>
      </c>
      <c r="P52" s="58">
        <v>69649.07957980716</v>
      </c>
      <c r="Q52" s="58">
        <v>71302.3849196441</v>
      </c>
      <c r="R52" s="58">
        <v>70652.66936114851</v>
      </c>
      <c r="S52" s="58">
        <v>75511.33050419697</v>
      </c>
      <c r="T52" s="58">
        <v>69717.73977869764</v>
      </c>
      <c r="U52" s="58">
        <v>65395.95587544767</v>
      </c>
      <c r="V52" s="58">
        <v>73259.10335378181</v>
      </c>
      <c r="W52" s="58">
        <v>68678.29389689695</v>
      </c>
      <c r="X52" s="58">
        <v>65237.0988924936</v>
      </c>
      <c r="Y52" s="58">
        <v>62253.002764888726</v>
      </c>
      <c r="Z52" s="58">
        <v>62778.632848312045</v>
      </c>
      <c r="AA52" s="59">
        <v>57748.33221945666</v>
      </c>
      <c r="AB52" s="53">
        <f t="shared" si="13"/>
        <v>-17.605593125607292</v>
      </c>
      <c r="AC52" s="34" t="s">
        <v>37</v>
      </c>
      <c r="AD52" s="34" t="s">
        <v>37</v>
      </c>
      <c r="AE52" s="34" t="s">
        <v>37</v>
      </c>
      <c r="AF52" s="75">
        <v>41379</v>
      </c>
      <c r="AG52" s="111"/>
      <c r="AH52" s="41"/>
      <c r="AI52" s="35"/>
      <c r="AK52" s="64"/>
      <c r="AL52" s="64"/>
    </row>
    <row r="53" ht="12.75">
      <c r="D53" s="79"/>
    </row>
    <row r="54" spans="4:53" ht="12.75">
      <c r="D54" s="89" t="s">
        <v>59</v>
      </c>
      <c r="E54" s="89"/>
      <c r="F54" s="32"/>
      <c r="G54" s="32"/>
      <c r="H54" s="32"/>
      <c r="V54" s="42"/>
      <c r="W54" s="42"/>
      <c r="X54" s="42"/>
      <c r="Y54" s="42"/>
      <c r="Z54" s="42"/>
      <c r="AA54" s="42"/>
      <c r="AB54" s="101"/>
      <c r="AC54" s="20"/>
      <c r="AD54" s="20"/>
      <c r="AE54" s="19" t="s">
        <v>81</v>
      </c>
      <c r="AG54" s="24"/>
      <c r="AK54" s="33"/>
      <c r="AL54" s="24"/>
      <c r="AM54" s="33"/>
      <c r="AN54" s="33"/>
      <c r="AO54" s="33"/>
      <c r="AP54" s="33"/>
      <c r="AQ54" s="33"/>
      <c r="AR54" s="33"/>
      <c r="AS54" s="33"/>
      <c r="AT54" s="33"/>
      <c r="AU54" s="33"/>
      <c r="AV54" s="33"/>
      <c r="AW54" s="33"/>
      <c r="AX54" s="33"/>
      <c r="AY54" s="33"/>
      <c r="AZ54" s="33"/>
      <c r="BA54" s="33"/>
    </row>
    <row r="55" spans="4:53" ht="12.75">
      <c r="D55" s="72"/>
      <c r="E55" s="72"/>
      <c r="F55" s="32"/>
      <c r="G55" s="32"/>
      <c r="H55" s="32"/>
      <c r="V55" s="1"/>
      <c r="W55" s="1"/>
      <c r="X55" s="1"/>
      <c r="Y55" s="1"/>
      <c r="Z55" s="1"/>
      <c r="AA55" s="1"/>
      <c r="AC55" s="2"/>
      <c r="AD55" s="2"/>
      <c r="AE55" s="70"/>
      <c r="AG55" s="24"/>
      <c r="AK55" s="33"/>
      <c r="AL55" s="33"/>
      <c r="AM55" s="33"/>
      <c r="AN55" s="33"/>
      <c r="AO55" s="33"/>
      <c r="AP55" s="33"/>
      <c r="AQ55" s="33"/>
      <c r="AR55" s="33"/>
      <c r="AS55" s="33"/>
      <c r="AT55" s="33"/>
      <c r="AU55" s="33"/>
      <c r="AV55" s="33"/>
      <c r="AW55" s="33"/>
      <c r="AX55" s="33"/>
      <c r="AY55" s="33"/>
      <c r="AZ55" s="33"/>
      <c r="BA55" s="33"/>
    </row>
    <row r="56" spans="4:30" ht="12.75">
      <c r="D56" s="89"/>
      <c r="E56" s="72"/>
      <c r="F56" s="32"/>
      <c r="G56" s="32"/>
      <c r="H56" s="32"/>
      <c r="V56" s="1"/>
      <c r="W56" s="1"/>
      <c r="X56" s="1"/>
      <c r="Y56" s="1"/>
      <c r="Z56" s="1"/>
      <c r="AA56" s="1"/>
      <c r="AC56" s="2"/>
      <c r="AD56" s="2"/>
    </row>
    <row r="57" spans="3:8" ht="12.75">
      <c r="C57" s="73"/>
      <c r="D57" s="90" t="s">
        <v>82</v>
      </c>
      <c r="E57" s="90"/>
      <c r="F57" s="90"/>
      <c r="G57" s="32"/>
      <c r="H57" s="32"/>
    </row>
    <row r="58" spans="4:33" ht="12.75">
      <c r="D58" s="91" t="s">
        <v>60</v>
      </c>
      <c r="E58" s="91"/>
      <c r="F58" s="91"/>
      <c r="G58" s="32"/>
      <c r="H58" s="32"/>
      <c r="AG58" s="24"/>
    </row>
    <row r="59" spans="4:33" ht="12.75">
      <c r="D59" s="92" t="s">
        <v>61</v>
      </c>
      <c r="E59" s="92"/>
      <c r="F59" s="92"/>
      <c r="G59" s="32"/>
      <c r="H59" s="32"/>
      <c r="AG59" s="24"/>
    </row>
    <row r="60" spans="4:33" ht="12.75">
      <c r="D60" s="1"/>
      <c r="E60" s="1"/>
      <c r="AG60" s="24"/>
    </row>
    <row r="61" ht="12.75">
      <c r="AG61" s="24"/>
    </row>
    <row r="62" spans="4:15" ht="12.75">
      <c r="D62" s="71" t="s">
        <v>49</v>
      </c>
      <c r="E62" s="72"/>
      <c r="F62" s="32"/>
      <c r="G62" s="32"/>
      <c r="H62" s="32"/>
      <c r="I62" s="32"/>
      <c r="J62" s="32"/>
      <c r="K62" s="32"/>
      <c r="L62" s="32"/>
      <c r="M62" s="32"/>
      <c r="N62" s="32"/>
      <c r="O62" s="32"/>
    </row>
    <row r="63" spans="4:33" ht="12.75">
      <c r="D63" s="71" t="s">
        <v>50</v>
      </c>
      <c r="E63" s="72"/>
      <c r="F63" s="32"/>
      <c r="G63" s="32"/>
      <c r="H63" s="32"/>
      <c r="I63" s="32"/>
      <c r="J63" s="32"/>
      <c r="K63" s="32"/>
      <c r="L63" s="32"/>
      <c r="M63" s="32"/>
      <c r="N63" s="32"/>
      <c r="O63" s="32"/>
      <c r="AG63" s="24"/>
    </row>
    <row r="64" spans="4:33" ht="12.75">
      <c r="D64" s="71"/>
      <c r="E64" s="71" t="s">
        <v>64</v>
      </c>
      <c r="F64" s="32" t="s">
        <v>39</v>
      </c>
      <c r="G64" s="32"/>
      <c r="H64" s="32"/>
      <c r="I64" s="32"/>
      <c r="J64" s="32"/>
      <c r="K64" s="32"/>
      <c r="L64" s="32"/>
      <c r="M64" s="32"/>
      <c r="N64" s="32"/>
      <c r="O64" s="32"/>
      <c r="AG64" s="24"/>
    </row>
    <row r="65" spans="4:33" ht="12.75">
      <c r="D65" s="71"/>
      <c r="E65" s="71" t="s">
        <v>42</v>
      </c>
      <c r="F65" s="32" t="s">
        <v>46</v>
      </c>
      <c r="G65" s="32"/>
      <c r="H65" s="32"/>
      <c r="I65" s="32"/>
      <c r="J65" s="32"/>
      <c r="K65" s="32"/>
      <c r="L65" s="32"/>
      <c r="M65" s="32"/>
      <c r="N65" s="32"/>
      <c r="O65" s="32"/>
      <c r="AG65" s="24"/>
    </row>
    <row r="66" spans="4:15" ht="12.75">
      <c r="D66" s="71"/>
      <c r="E66" s="71" t="s">
        <v>43</v>
      </c>
      <c r="F66" s="32" t="s">
        <v>39</v>
      </c>
      <c r="G66" s="32"/>
      <c r="H66" s="32"/>
      <c r="I66" s="32"/>
      <c r="J66" s="32"/>
      <c r="K66" s="32"/>
      <c r="L66" s="32"/>
      <c r="M66" s="32"/>
      <c r="N66" s="32"/>
      <c r="O66" s="32"/>
    </row>
    <row r="67" spans="4:15" ht="12.75">
      <c r="D67" s="71"/>
      <c r="E67" s="71" t="s">
        <v>44</v>
      </c>
      <c r="F67" s="32" t="s">
        <v>40</v>
      </c>
      <c r="G67" s="32"/>
      <c r="H67" s="32"/>
      <c r="I67" s="32"/>
      <c r="J67" s="32"/>
      <c r="K67" s="32"/>
      <c r="L67" s="32"/>
      <c r="M67" s="32"/>
      <c r="N67" s="32"/>
      <c r="O67" s="32"/>
    </row>
    <row r="68" spans="4:15" ht="12.75">
      <c r="D68" s="71"/>
      <c r="E68" s="71" t="s">
        <v>45</v>
      </c>
      <c r="F68" s="32" t="s">
        <v>41</v>
      </c>
      <c r="G68" s="32"/>
      <c r="H68" s="32"/>
      <c r="I68" s="32"/>
      <c r="J68" s="32"/>
      <c r="K68" s="32"/>
      <c r="L68" s="32"/>
      <c r="M68" s="32"/>
      <c r="N68" s="32"/>
      <c r="O68" s="32"/>
    </row>
    <row r="69" spans="4:15" ht="12.75">
      <c r="D69" s="71" t="s">
        <v>47</v>
      </c>
      <c r="E69" s="72"/>
      <c r="F69" s="32"/>
      <c r="G69" s="32"/>
      <c r="H69" s="32"/>
      <c r="I69" s="32"/>
      <c r="J69" s="32"/>
      <c r="K69" s="32"/>
      <c r="L69" s="32"/>
      <c r="M69" s="32"/>
      <c r="N69" s="32"/>
      <c r="O69" s="32"/>
    </row>
    <row r="70" spans="4:15" ht="12.75">
      <c r="D70" s="71" t="s">
        <v>93</v>
      </c>
      <c r="E70" s="72"/>
      <c r="F70" s="32"/>
      <c r="G70" s="32"/>
      <c r="H70" s="32"/>
      <c r="I70" s="32"/>
      <c r="J70" s="32"/>
      <c r="K70" s="32"/>
      <c r="L70" s="32"/>
      <c r="M70" s="32"/>
      <c r="N70" s="32"/>
      <c r="O70" s="32"/>
    </row>
    <row r="71" spans="4:15" ht="12.75">
      <c r="D71" s="93" t="s">
        <v>62</v>
      </c>
      <c r="E71" s="72"/>
      <c r="F71" s="32"/>
      <c r="G71" s="32"/>
      <c r="H71" s="32"/>
      <c r="I71" s="32"/>
      <c r="J71" s="32"/>
      <c r="K71" s="32"/>
      <c r="L71" s="32"/>
      <c r="M71" s="32"/>
      <c r="N71" s="32"/>
      <c r="O71" s="32"/>
    </row>
    <row r="72" spans="4:15" ht="12.75">
      <c r="D72" s="93" t="s">
        <v>63</v>
      </c>
      <c r="E72" s="72"/>
      <c r="F72" s="32"/>
      <c r="G72" s="32"/>
      <c r="H72" s="32"/>
      <c r="I72" s="32"/>
      <c r="J72" s="32"/>
      <c r="K72" s="32"/>
      <c r="L72" s="32"/>
      <c r="M72" s="32"/>
      <c r="N72" s="32"/>
      <c r="O72" s="32"/>
    </row>
    <row r="73" spans="4:15" ht="12.75">
      <c r="D73" s="71" t="s">
        <v>51</v>
      </c>
      <c r="E73" s="72"/>
      <c r="F73" s="32"/>
      <c r="G73" s="32"/>
      <c r="H73" s="32"/>
      <c r="I73" s="32"/>
      <c r="J73" s="32"/>
      <c r="K73" s="32"/>
      <c r="L73" s="32"/>
      <c r="M73" s="32"/>
      <c r="N73" s="32"/>
      <c r="O73" s="32"/>
    </row>
    <row r="74" spans="4:15" ht="12.75">
      <c r="D74" s="71" t="s">
        <v>52</v>
      </c>
      <c r="E74" s="72"/>
      <c r="F74" s="32"/>
      <c r="G74" s="32"/>
      <c r="H74" s="32"/>
      <c r="I74" s="32"/>
      <c r="J74" s="32"/>
      <c r="K74" s="32"/>
      <c r="L74" s="32"/>
      <c r="M74" s="32"/>
      <c r="N74" s="32"/>
      <c r="O74" s="32"/>
    </row>
    <row r="75" spans="4:15" ht="12.75">
      <c r="D75" s="94" t="s">
        <v>83</v>
      </c>
      <c r="E75" s="72"/>
      <c r="F75" s="32"/>
      <c r="G75" s="32"/>
      <c r="H75" s="32"/>
      <c r="I75" s="32"/>
      <c r="J75" s="32"/>
      <c r="K75" s="32"/>
      <c r="L75" s="32"/>
      <c r="M75" s="32"/>
      <c r="N75" s="32"/>
      <c r="O75" s="32"/>
    </row>
    <row r="76" spans="4:15" ht="12.75">
      <c r="D76" s="71" t="s">
        <v>53</v>
      </c>
      <c r="E76" s="72"/>
      <c r="F76" s="32"/>
      <c r="G76" s="32"/>
      <c r="H76" s="32"/>
      <c r="I76" s="32"/>
      <c r="J76" s="32"/>
      <c r="K76" s="32"/>
      <c r="L76" s="32"/>
      <c r="M76" s="32"/>
      <c r="N76" s="32"/>
      <c r="O76" s="32"/>
    </row>
    <row r="77" spans="4:15" ht="12.75">
      <c r="D77" s="93" t="s">
        <v>65</v>
      </c>
      <c r="E77" s="72"/>
      <c r="F77" s="32"/>
      <c r="G77" s="32"/>
      <c r="H77" s="32"/>
      <c r="I77" s="32"/>
      <c r="J77" s="32"/>
      <c r="K77" s="32"/>
      <c r="L77" s="32"/>
      <c r="M77" s="32"/>
      <c r="N77" s="32"/>
      <c r="O77" s="32"/>
    </row>
    <row r="78" spans="4:15" ht="12.75">
      <c r="D78" s="94" t="s">
        <v>66</v>
      </c>
      <c r="E78" s="72"/>
      <c r="F78" s="32"/>
      <c r="G78" s="32"/>
      <c r="H78" s="32"/>
      <c r="I78" s="32"/>
      <c r="J78" s="32"/>
      <c r="K78" s="32"/>
      <c r="L78" s="32"/>
      <c r="M78" s="32"/>
      <c r="N78" s="32"/>
      <c r="O78" s="32"/>
    </row>
    <row r="79" spans="4:15" ht="12.75">
      <c r="D79" s="94" t="s">
        <v>79</v>
      </c>
      <c r="E79" s="72"/>
      <c r="F79" s="32"/>
      <c r="G79" s="32"/>
      <c r="H79" s="32"/>
      <c r="I79" s="32"/>
      <c r="J79" s="32"/>
      <c r="K79" s="32"/>
      <c r="L79" s="32"/>
      <c r="M79" s="32"/>
      <c r="N79" s="32"/>
      <c r="O79" s="32"/>
    </row>
    <row r="80" ht="12.75">
      <c r="D80" s="95" t="s">
        <v>67</v>
      </c>
    </row>
    <row r="81" spans="4:17" ht="12.75">
      <c r="D81" s="71" t="s">
        <v>96</v>
      </c>
      <c r="E81" s="72"/>
      <c r="F81" s="32"/>
      <c r="G81" s="32"/>
      <c r="H81" s="32"/>
      <c r="I81" s="32"/>
      <c r="J81" s="32"/>
      <c r="K81" s="32"/>
      <c r="L81" s="32"/>
      <c r="M81" s="32"/>
      <c r="N81" s="32"/>
      <c r="O81" s="32"/>
      <c r="P81" s="32"/>
      <c r="Q81" s="32"/>
    </row>
    <row r="82" spans="4:17" ht="12.75">
      <c r="D82" s="94" t="s">
        <v>95</v>
      </c>
      <c r="E82" s="72"/>
      <c r="F82" s="32"/>
      <c r="G82" s="32"/>
      <c r="H82" s="32"/>
      <c r="I82" s="32"/>
      <c r="J82" s="32"/>
      <c r="K82" s="32"/>
      <c r="L82" s="32"/>
      <c r="M82" s="32"/>
      <c r="N82" s="32"/>
      <c r="O82" s="32"/>
      <c r="P82" s="32"/>
      <c r="Q82" s="32"/>
    </row>
    <row r="83" ht="12.75">
      <c r="D83" s="79"/>
    </row>
  </sheetData>
  <sheetProtection/>
  <conditionalFormatting sqref="AK43:AL43 AJ49:AL49 AJ51:AL52 AJ45 AJ50 AH49:AH52 AJ5:AJ42 AH5:AH45">
    <cfRule type="cellIs" priority="20" dxfId="1" operator="equal" stopIfTrue="1">
      <formula>"達成"</formula>
    </cfRule>
  </conditionalFormatting>
  <dataValidations count="1">
    <dataValidation allowBlank="1" showInputMessage="1" showErrorMessage="1" sqref="AQ13 F45:AA45 F50:U50 W50:AA50 F10:AA25 F49:AA49 F51:AA52 F6:AA8 F27:AA43"/>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5"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GIO</cp:lastModifiedBy>
  <cp:lastPrinted>2012-04-20T01:53:02Z</cp:lastPrinted>
  <dcterms:created xsi:type="dcterms:W3CDTF">2007-10-08T13:46:15Z</dcterms:created>
  <dcterms:modified xsi:type="dcterms:W3CDTF">2013-06-11T02:50:00Z</dcterms:modified>
  <cp:category/>
  <cp:version/>
  <cp:contentType/>
  <cp:contentStatus/>
</cp:coreProperties>
</file>